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211" activeTab="0"/>
  </bookViews>
  <sheets>
    <sheet name="Arkusz1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<sst xmlns="http://schemas.openxmlformats.org/spreadsheetml/2006/main" count="27" uniqueCount="24">
  <si>
    <t>...............................................</t>
  </si>
  <si>
    <t>WYKONAWCA</t>
  </si>
  <si>
    <t>Nazwa:</t>
  </si>
  <si>
    <t>Adres:</t>
  </si>
  <si>
    <t>%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</si>
  <si>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</si>
  <si>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</si>
  <si>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</si>
  <si>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</si>
  <si>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t xml:space="preserve">Saldo zadłużenia (w zł) </t>
  </si>
  <si>
    <t>Odsetki naliczone (w zł)</t>
  </si>
  <si>
    <t>Rata  (w zł)</t>
  </si>
  <si>
    <t xml:space="preserve">Liczba dni za jaką należy </t>
  </si>
  <si>
    <t>Wysokość odsetek – stała marża ( w % )</t>
  </si>
  <si>
    <t>Oprocentowanie - WIBOR 3M + marża (razem wiersz 1+2) w %</t>
  </si>
  <si>
    <t>Lp.</t>
  </si>
  <si>
    <t>Imiona i nazwiska oraz podpisy osób uprawnionych do reprezentowania Wykonawcy</t>
  </si>
  <si>
    <r>
      <t xml:space="preserve">Suma odsetek  </t>
    </r>
    <r>
      <rPr>
        <sz val="10"/>
        <color indexed="8"/>
        <rFont val="Arial"/>
        <family val="2"/>
      </rPr>
      <t>(w zł)</t>
    </r>
  </si>
  <si>
    <t>Kwotę obliczoną w wierszu "Suma odsetek" należy przenieść do formularza OFERTOWEGO</t>
  </si>
  <si>
    <t xml:space="preserve">             Pieczęć Wykonawcy                                                                                                                                                                   </t>
  </si>
  <si>
    <t>KALKULACJA CENOWA DO ZAŁĄCZNIKA NR 1</t>
  </si>
  <si>
    <t>Usługa restrukturyzacji zobowiązań Gminy Jasień w wysokości 2 882 356,00 złotych poprzez udzielenie finansowania (subrogację) na podst. art. 518 § 1 pkt 3 KC.</t>
  </si>
  <si>
    <t>Stawka bazowa WIBOR 3M z dnia 2 listopada 2017 r. ( w % )</t>
  </si>
  <si>
    <t xml:space="preserve">Prowizja     (w zł)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</si>
</sst>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[$-415]d\ mmm\ yy;@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1499900072813034"/>
      <name val="Arial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justify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37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14" fontId="48" fillId="35" borderId="10" xfId="0" applyNumberFormat="1" applyFont="1" applyFill="1" applyBorder="1" applyAlignment="1">
      <alignment horizontal="center" vertical="center" wrapText="1"/>
    </xf>
    <xf numFmtId="0" fontId="49" fillId="0" borderId="10" xfId="51" applyFont="1" applyBorder="1" applyAlignment="1">
      <alignment horizontal="center"/>
      <protection/>
    </xf>
    <xf numFmtId="14" fontId="0" fillId="0" borderId="10" xfId="0" applyNumberFormat="1" applyFont="1" applyBorder="1" applyAlignment="1">
      <alignment horizontal="right"/>
    </xf>
    <xf numFmtId="43" fontId="50" fillId="0" borderId="10" xfId="51" applyNumberFormat="1" applyFont="1" applyBorder="1">
      <alignment/>
      <protection/>
    </xf>
    <xf numFmtId="0" fontId="8" fillId="0" borderId="0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9"/>
  <sheetViews>
    <sheetView tabSelected="1" workbookViewId="0" topLeftCell="A1">
      <selection activeCell="J18" sqref="J18"/>
    </sheetView>
  </sheetViews>
  <sheetFormatPr defaultColWidth="11.57421875" defaultRowHeight="12.75"/>
  <cols>
    <col min="1" max="1" width="8.8515625" style="1" customWidth="1"/>
    <col min="2" max="2" width="16.28125" style="1" bestFit="1" customWidth="1"/>
    <col min="3" max="3" width="19.7109375" style="1" customWidth="1"/>
    <col min="4" max="4" width="22.00390625" style="1" customWidth="1"/>
    <col min="5" max="5" width="14.00390625" style="1" customWidth="1"/>
    <col min="6" max="6" width="14.28125" style="1" customWidth="1"/>
    <col min="7" max="7" width="16.00390625" style="1" customWidth="1"/>
    <col min="8" max="8" width="2.7109375" style="1" customWidth="1"/>
    <col min="9" max="9" width="0.13671875" style="0" customWidth="1"/>
    <col min="10" max="10" width="12.7109375" style="5" customWidth="1"/>
    <col min="11" max="26" width="11.57421875" style="5" customWidth="1"/>
    <col min="27" max="63" width="11.57421875" style="6" customWidth="1"/>
    <col min="64" max="16384" width="11.57421875" style="1" customWidth="1"/>
  </cols>
  <sheetData>
    <row r="1" spans="1:8" ht="24.75" customHeight="1">
      <c r="A1" s="46" t="s">
        <v>19</v>
      </c>
      <c r="B1" s="46"/>
      <c r="C1" s="46"/>
      <c r="D1" s="46"/>
      <c r="E1" s="46"/>
      <c r="F1" s="46"/>
      <c r="G1" s="46"/>
      <c r="H1" s="46"/>
    </row>
    <row r="2" spans="1:9" ht="12.75">
      <c r="A2" s="47" t="s">
        <v>20</v>
      </c>
      <c r="B2" s="47"/>
      <c r="C2" s="47"/>
      <c r="D2" s="47"/>
      <c r="E2" s="47"/>
      <c r="F2" s="47"/>
      <c r="G2" s="47"/>
      <c r="H2" s="47"/>
      <c r="I2" s="8"/>
    </row>
    <row r="3" spans="1:9" ht="9" customHeight="1">
      <c r="A3" s="41" t="s">
        <v>21</v>
      </c>
      <c r="B3" s="42"/>
      <c r="C3" s="42"/>
      <c r="D3" s="42"/>
      <c r="E3" s="42"/>
      <c r="F3" s="42"/>
      <c r="G3" s="42"/>
      <c r="H3" s="42"/>
      <c r="I3" s="42"/>
    </row>
    <row r="4" spans="1:9" ht="36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9"/>
      <c r="B5" s="9"/>
      <c r="C5" s="9"/>
      <c r="D5" s="9"/>
      <c r="E5" s="9"/>
      <c r="F5" s="9"/>
      <c r="G5" s="9"/>
      <c r="H5" s="9"/>
      <c r="I5" s="8"/>
    </row>
    <row r="6" spans="1:9" ht="18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</row>
    <row r="7" spans="1:9" ht="21" customHeight="1">
      <c r="A7" s="45" t="s">
        <v>2</v>
      </c>
      <c r="B7" s="45"/>
      <c r="C7" s="45"/>
      <c r="D7" s="45"/>
      <c r="E7" s="45"/>
      <c r="F7" s="45"/>
      <c r="G7" s="45"/>
      <c r="H7" s="45"/>
      <c r="I7" s="8"/>
    </row>
    <row r="8" spans="1:9" ht="21" customHeight="1">
      <c r="A8" s="45" t="s">
        <v>3</v>
      </c>
      <c r="B8" s="45"/>
      <c r="C8" s="45"/>
      <c r="D8" s="45"/>
      <c r="E8" s="45"/>
      <c r="F8" s="45"/>
      <c r="G8" s="45"/>
      <c r="H8" s="45"/>
      <c r="I8" s="8"/>
    </row>
    <row r="9" spans="1:9" ht="12.75">
      <c r="A9" s="9"/>
      <c r="B9" s="9"/>
      <c r="C9" s="9"/>
      <c r="D9" s="9"/>
      <c r="E9" s="9"/>
      <c r="F9" s="9"/>
      <c r="G9" s="9"/>
      <c r="H9" s="9"/>
      <c r="I9" s="8"/>
    </row>
    <row r="10" spans="1:9" ht="12.75">
      <c r="A10" s="9"/>
      <c r="B10" s="10"/>
      <c r="C10" s="9"/>
      <c r="D10" s="9"/>
      <c r="E10" s="9"/>
      <c r="F10" s="9"/>
      <c r="G10" s="9"/>
      <c r="H10" s="9"/>
      <c r="I10" s="8"/>
    </row>
    <row r="11" spans="1:9" ht="21" customHeight="1">
      <c r="A11" s="28">
        <v>1</v>
      </c>
      <c r="B11" s="43" t="s">
        <v>22</v>
      </c>
      <c r="C11" s="43"/>
      <c r="D11" s="43"/>
      <c r="E11" s="43"/>
      <c r="F11" s="43"/>
      <c r="G11" s="30"/>
      <c r="H11" s="29" t="s">
        <v>4</v>
      </c>
      <c r="I11" s="8"/>
    </row>
    <row r="12" spans="1:9" ht="21" customHeight="1">
      <c r="A12" s="28">
        <v>2</v>
      </c>
      <c r="B12" s="43" t="s">
        <v>13</v>
      </c>
      <c r="C12" s="43"/>
      <c r="D12" s="43"/>
      <c r="E12" s="43"/>
      <c r="F12" s="43"/>
      <c r="G12" s="31"/>
      <c r="H12" s="29" t="s">
        <v>4</v>
      </c>
      <c r="I12" s="8"/>
    </row>
    <row r="13" spans="1:9" ht="21" customHeight="1">
      <c r="A13" s="28">
        <v>3</v>
      </c>
      <c r="B13" s="43" t="s">
        <v>14</v>
      </c>
      <c r="C13" s="43"/>
      <c r="D13" s="43"/>
      <c r="E13" s="43"/>
      <c r="F13" s="43"/>
      <c r="G13" s="33">
        <f>G11+G12</f>
        <v>0</v>
      </c>
      <c r="H13" s="29" t="s">
        <v>4</v>
      </c>
      <c r="I13" s="8"/>
    </row>
    <row r="14" spans="1:9" ht="6.75" customHeight="1">
      <c r="A14" s="9"/>
      <c r="B14" s="10"/>
      <c r="C14" s="9"/>
      <c r="D14" s="9"/>
      <c r="E14" s="9"/>
      <c r="F14" s="9"/>
      <c r="G14" s="9"/>
      <c r="H14" s="9"/>
      <c r="I14" s="8"/>
    </row>
    <row r="15" spans="1:9" ht="12.75" hidden="1">
      <c r="A15" s="11"/>
      <c r="B15" s="12"/>
      <c r="C15" s="11"/>
      <c r="D15" s="11"/>
      <c r="E15" s="11"/>
      <c r="F15" s="11"/>
      <c r="G15" s="11"/>
      <c r="H15" s="11"/>
      <c r="I15" s="8"/>
    </row>
    <row r="16" spans="1:63" s="2" customFormat="1" ht="40.5" customHeight="1">
      <c r="A16" s="13" t="s">
        <v>15</v>
      </c>
      <c r="B16" s="13" t="s">
        <v>8</v>
      </c>
      <c r="C16" s="13" t="s">
        <v>11</v>
      </c>
      <c r="D16" s="13" t="s">
        <v>12</v>
      </c>
      <c r="E16" s="13" t="s">
        <v>5</v>
      </c>
      <c r="F16" s="14" t="s">
        <v>10</v>
      </c>
      <c r="G16" s="13" t="s">
        <v>9</v>
      </c>
      <c r="H16" s="15"/>
      <c r="I16" s="16"/>
      <c r="J16" s="13" t="s">
        <v>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s="4" customFormat="1" ht="19.5" customHeight="1">
      <c r="A17" s="17"/>
      <c r="B17" s="35">
        <v>43039</v>
      </c>
      <c r="C17" s="18"/>
      <c r="D17" s="17"/>
      <c r="E17" s="17"/>
      <c r="F17" s="19"/>
      <c r="G17" s="32">
        <v>2882356</v>
      </c>
      <c r="H17" s="15"/>
      <c r="I17" s="16"/>
      <c r="J17" s="32">
        <f>SUM(J18:J41)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s="2" customFormat="1" ht="13.5" customHeight="1">
      <c r="A18" s="20">
        <v>1</v>
      </c>
      <c r="B18" s="37">
        <v>43131</v>
      </c>
      <c r="C18" s="38">
        <v>0</v>
      </c>
      <c r="D18" s="21">
        <v>62</v>
      </c>
      <c r="E18" s="22">
        <v>365</v>
      </c>
      <c r="F18" s="25">
        <f>G17*($G$13/100)/E18*D18</f>
        <v>0</v>
      </c>
      <c r="G18" s="26">
        <f aca="true" t="shared" si="0" ref="G18:G49">G17-C18</f>
        <v>2882356</v>
      </c>
      <c r="H18" s="23"/>
      <c r="I18" s="16"/>
      <c r="J18" s="26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s="2" customFormat="1" ht="13.5" customHeight="1">
      <c r="A19" s="20">
        <v>2</v>
      </c>
      <c r="B19" s="37">
        <v>43159</v>
      </c>
      <c r="C19" s="38">
        <v>0</v>
      </c>
      <c r="D19" s="21">
        <f>_xlfn.DAYS(B19,B18)</f>
        <v>28</v>
      </c>
      <c r="E19" s="22">
        <v>365</v>
      </c>
      <c r="F19" s="25">
        <f>+G18*($G$13/100)/E19*D19</f>
        <v>0</v>
      </c>
      <c r="G19" s="26">
        <f t="shared" si="0"/>
        <v>2882356</v>
      </c>
      <c r="H19" s="23"/>
      <c r="I19" s="16"/>
      <c r="J19" s="26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2" customFormat="1" ht="13.5" customHeight="1">
      <c r="A20" s="20">
        <v>3</v>
      </c>
      <c r="B20" s="37">
        <v>43190</v>
      </c>
      <c r="C20" s="38">
        <v>0</v>
      </c>
      <c r="D20" s="21">
        <f aca="true" t="shared" si="1" ref="D20:D83">_xlfn.DAYS(B20,B19)</f>
        <v>31</v>
      </c>
      <c r="E20" s="22">
        <v>365</v>
      </c>
      <c r="F20" s="25">
        <f aca="true" t="shared" si="2" ref="F20:F68">+G19*($G$13/100)/E20*D20</f>
        <v>0</v>
      </c>
      <c r="G20" s="26">
        <f t="shared" si="0"/>
        <v>2882356</v>
      </c>
      <c r="H20" s="23"/>
      <c r="I20" s="16"/>
      <c r="J20" s="26"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2" customFormat="1" ht="13.5" customHeight="1">
      <c r="A21" s="20">
        <v>4</v>
      </c>
      <c r="B21" s="37">
        <v>43220</v>
      </c>
      <c r="C21" s="38">
        <v>21840</v>
      </c>
      <c r="D21" s="21">
        <f t="shared" si="1"/>
        <v>30</v>
      </c>
      <c r="E21" s="22">
        <v>365</v>
      </c>
      <c r="F21" s="25">
        <f t="shared" si="2"/>
        <v>0</v>
      </c>
      <c r="G21" s="26">
        <f t="shared" si="0"/>
        <v>2860516</v>
      </c>
      <c r="H21" s="11"/>
      <c r="I21" s="8"/>
      <c r="J21" s="26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s="2" customFormat="1" ht="13.5" customHeight="1">
      <c r="A22" s="20">
        <v>5</v>
      </c>
      <c r="B22" s="37">
        <v>43251</v>
      </c>
      <c r="C22" s="38">
        <v>21840</v>
      </c>
      <c r="D22" s="21">
        <f t="shared" si="1"/>
        <v>31</v>
      </c>
      <c r="E22" s="22">
        <v>365</v>
      </c>
      <c r="F22" s="25">
        <f t="shared" si="2"/>
        <v>0</v>
      </c>
      <c r="G22" s="26">
        <f t="shared" si="0"/>
        <v>2838676</v>
      </c>
      <c r="H22" s="11"/>
      <c r="I22" s="8"/>
      <c r="J22" s="26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s="2" customFormat="1" ht="13.5" customHeight="1">
      <c r="A23" s="20">
        <v>6</v>
      </c>
      <c r="B23" s="37">
        <v>43281</v>
      </c>
      <c r="C23" s="38">
        <v>21840</v>
      </c>
      <c r="D23" s="21">
        <f t="shared" si="1"/>
        <v>30</v>
      </c>
      <c r="E23" s="22">
        <v>365</v>
      </c>
      <c r="F23" s="25">
        <f t="shared" si="2"/>
        <v>0</v>
      </c>
      <c r="G23" s="26">
        <f t="shared" si="0"/>
        <v>2816836</v>
      </c>
      <c r="H23" s="11"/>
      <c r="I23" s="8"/>
      <c r="J23" s="26"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s="2" customFormat="1" ht="13.5" customHeight="1">
      <c r="A24" s="20">
        <v>7</v>
      </c>
      <c r="B24" s="37">
        <v>43312</v>
      </c>
      <c r="C24" s="38">
        <v>21840</v>
      </c>
      <c r="D24" s="21">
        <f>_xlfn.DAYS(B24,B23)</f>
        <v>31</v>
      </c>
      <c r="E24" s="22">
        <v>365</v>
      </c>
      <c r="F24" s="25">
        <f t="shared" si="2"/>
        <v>0</v>
      </c>
      <c r="G24" s="26">
        <f t="shared" si="0"/>
        <v>2794996</v>
      </c>
      <c r="H24" s="11"/>
      <c r="I24" s="8"/>
      <c r="J24" s="26"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s="2" customFormat="1" ht="13.5" customHeight="1">
      <c r="A25" s="20">
        <v>8</v>
      </c>
      <c r="B25" s="37">
        <v>43343</v>
      </c>
      <c r="C25" s="38">
        <v>21840</v>
      </c>
      <c r="D25" s="21">
        <f t="shared" si="1"/>
        <v>31</v>
      </c>
      <c r="E25" s="22">
        <v>365</v>
      </c>
      <c r="F25" s="25">
        <f t="shared" si="2"/>
        <v>0</v>
      </c>
      <c r="G25" s="26">
        <f t="shared" si="0"/>
        <v>2773156</v>
      </c>
      <c r="H25" s="11"/>
      <c r="I25" s="8"/>
      <c r="J25" s="26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s="2" customFormat="1" ht="13.5" customHeight="1">
      <c r="A26" s="20">
        <v>9</v>
      </c>
      <c r="B26" s="37">
        <v>43373</v>
      </c>
      <c r="C26" s="38">
        <v>21840</v>
      </c>
      <c r="D26" s="21">
        <f t="shared" si="1"/>
        <v>30</v>
      </c>
      <c r="E26" s="22">
        <v>365</v>
      </c>
      <c r="F26" s="25">
        <f t="shared" si="2"/>
        <v>0</v>
      </c>
      <c r="G26" s="26">
        <f t="shared" si="0"/>
        <v>2751316</v>
      </c>
      <c r="H26" s="11"/>
      <c r="I26" s="8"/>
      <c r="J26" s="26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s="2" customFormat="1" ht="13.5" customHeight="1">
      <c r="A27" s="20">
        <v>10</v>
      </c>
      <c r="B27" s="37">
        <v>43404</v>
      </c>
      <c r="C27" s="38">
        <v>21840</v>
      </c>
      <c r="D27" s="21">
        <f t="shared" si="1"/>
        <v>31</v>
      </c>
      <c r="E27" s="22">
        <v>365</v>
      </c>
      <c r="F27" s="25">
        <f t="shared" si="2"/>
        <v>0</v>
      </c>
      <c r="G27" s="26">
        <f t="shared" si="0"/>
        <v>2729476</v>
      </c>
      <c r="H27" s="11"/>
      <c r="I27" s="8"/>
      <c r="J27" s="26"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s="2" customFormat="1" ht="13.5" customHeight="1">
      <c r="A28" s="20">
        <v>11</v>
      </c>
      <c r="B28" s="37">
        <v>43434</v>
      </c>
      <c r="C28" s="38">
        <v>21840</v>
      </c>
      <c r="D28" s="21">
        <f t="shared" si="1"/>
        <v>30</v>
      </c>
      <c r="E28" s="22">
        <v>365</v>
      </c>
      <c r="F28" s="25">
        <f t="shared" si="2"/>
        <v>0</v>
      </c>
      <c r="G28" s="26">
        <f t="shared" si="0"/>
        <v>2707636</v>
      </c>
      <c r="H28" s="11"/>
      <c r="I28" s="8"/>
      <c r="J28" s="26"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s="2" customFormat="1" ht="13.5" customHeight="1">
      <c r="A29" s="20">
        <v>12</v>
      </c>
      <c r="B29" s="37">
        <v>43465</v>
      </c>
      <c r="C29" s="38">
        <v>21840</v>
      </c>
      <c r="D29" s="21">
        <f t="shared" si="1"/>
        <v>31</v>
      </c>
      <c r="E29" s="22">
        <v>365</v>
      </c>
      <c r="F29" s="25">
        <f t="shared" si="2"/>
        <v>0</v>
      </c>
      <c r="G29" s="26">
        <f t="shared" si="0"/>
        <v>2685796</v>
      </c>
      <c r="H29" s="11"/>
      <c r="I29" s="8"/>
      <c r="J29" s="26"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s="2" customFormat="1" ht="13.5" customHeight="1">
      <c r="A30" s="20">
        <v>13</v>
      </c>
      <c r="B30" s="37">
        <v>43496</v>
      </c>
      <c r="C30" s="38">
        <f>21840-10000-1840</f>
        <v>10000</v>
      </c>
      <c r="D30" s="21">
        <f t="shared" si="1"/>
        <v>31</v>
      </c>
      <c r="E30" s="22">
        <v>365</v>
      </c>
      <c r="F30" s="25">
        <f t="shared" si="2"/>
        <v>0</v>
      </c>
      <c r="G30" s="26">
        <f t="shared" si="0"/>
        <v>2675796</v>
      </c>
      <c r="H30" s="11"/>
      <c r="I30" s="8"/>
      <c r="J30" s="26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s="2" customFormat="1" ht="13.5" customHeight="1">
      <c r="A31" s="20">
        <v>14</v>
      </c>
      <c r="B31" s="37">
        <v>43524</v>
      </c>
      <c r="C31" s="38">
        <f aca="true" t="shared" si="3" ref="C31:C41">21840-10000-1840</f>
        <v>10000</v>
      </c>
      <c r="D31" s="21">
        <f t="shared" si="1"/>
        <v>28</v>
      </c>
      <c r="E31" s="22">
        <v>365</v>
      </c>
      <c r="F31" s="25">
        <f t="shared" si="2"/>
        <v>0</v>
      </c>
      <c r="G31" s="26">
        <f t="shared" si="0"/>
        <v>2665796</v>
      </c>
      <c r="H31" s="11"/>
      <c r="I31" s="8"/>
      <c r="J31" s="26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s="2" customFormat="1" ht="13.5" customHeight="1">
      <c r="A32" s="20">
        <v>15</v>
      </c>
      <c r="B32" s="37">
        <v>43555</v>
      </c>
      <c r="C32" s="38">
        <f t="shared" si="3"/>
        <v>10000</v>
      </c>
      <c r="D32" s="21">
        <f t="shared" si="1"/>
        <v>31</v>
      </c>
      <c r="E32" s="22">
        <v>365</v>
      </c>
      <c r="F32" s="25">
        <f t="shared" si="2"/>
        <v>0</v>
      </c>
      <c r="G32" s="26">
        <f t="shared" si="0"/>
        <v>2655796</v>
      </c>
      <c r="H32" s="11"/>
      <c r="I32" s="8"/>
      <c r="J32" s="26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s="2" customFormat="1" ht="13.5" customHeight="1">
      <c r="A33" s="20">
        <v>16</v>
      </c>
      <c r="B33" s="37">
        <v>43585</v>
      </c>
      <c r="C33" s="38">
        <f t="shared" si="3"/>
        <v>10000</v>
      </c>
      <c r="D33" s="21">
        <f t="shared" si="1"/>
        <v>30</v>
      </c>
      <c r="E33" s="22">
        <v>365</v>
      </c>
      <c r="F33" s="25">
        <f t="shared" si="2"/>
        <v>0</v>
      </c>
      <c r="G33" s="26">
        <f t="shared" si="0"/>
        <v>2645796</v>
      </c>
      <c r="H33" s="11"/>
      <c r="I33" s="8"/>
      <c r="J33" s="26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s="2" customFormat="1" ht="13.5" customHeight="1">
      <c r="A34" s="20">
        <v>17</v>
      </c>
      <c r="B34" s="37">
        <v>43616</v>
      </c>
      <c r="C34" s="38">
        <f t="shared" si="3"/>
        <v>10000</v>
      </c>
      <c r="D34" s="21">
        <f t="shared" si="1"/>
        <v>31</v>
      </c>
      <c r="E34" s="22">
        <v>365</v>
      </c>
      <c r="F34" s="25">
        <f t="shared" si="2"/>
        <v>0</v>
      </c>
      <c r="G34" s="26">
        <f t="shared" si="0"/>
        <v>2635796</v>
      </c>
      <c r="H34" s="11"/>
      <c r="I34" s="8"/>
      <c r="J34" s="26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s="2" customFormat="1" ht="13.5" customHeight="1">
      <c r="A35" s="20">
        <v>18</v>
      </c>
      <c r="B35" s="37">
        <v>43646</v>
      </c>
      <c r="C35" s="38">
        <f t="shared" si="3"/>
        <v>10000</v>
      </c>
      <c r="D35" s="21">
        <f t="shared" si="1"/>
        <v>30</v>
      </c>
      <c r="E35" s="22">
        <v>365</v>
      </c>
      <c r="F35" s="25">
        <f t="shared" si="2"/>
        <v>0</v>
      </c>
      <c r="G35" s="26">
        <f t="shared" si="0"/>
        <v>2625796</v>
      </c>
      <c r="H35" s="11"/>
      <c r="I35" s="8"/>
      <c r="J35" s="26"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s="2" customFormat="1" ht="13.5" customHeight="1">
      <c r="A36" s="20">
        <v>19</v>
      </c>
      <c r="B36" s="37">
        <v>43677</v>
      </c>
      <c r="C36" s="38">
        <f t="shared" si="3"/>
        <v>10000</v>
      </c>
      <c r="D36" s="21">
        <f t="shared" si="1"/>
        <v>31</v>
      </c>
      <c r="E36" s="22">
        <v>365</v>
      </c>
      <c r="F36" s="25">
        <f t="shared" si="2"/>
        <v>0</v>
      </c>
      <c r="G36" s="26">
        <f t="shared" si="0"/>
        <v>2615796</v>
      </c>
      <c r="H36" s="11"/>
      <c r="I36" s="8"/>
      <c r="J36" s="26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s="2" customFormat="1" ht="13.5" customHeight="1">
      <c r="A37" s="20">
        <v>20</v>
      </c>
      <c r="B37" s="37">
        <v>43708</v>
      </c>
      <c r="C37" s="38">
        <f t="shared" si="3"/>
        <v>10000</v>
      </c>
      <c r="D37" s="21">
        <f t="shared" si="1"/>
        <v>31</v>
      </c>
      <c r="E37" s="22">
        <v>365</v>
      </c>
      <c r="F37" s="25">
        <f t="shared" si="2"/>
        <v>0</v>
      </c>
      <c r="G37" s="26">
        <f t="shared" si="0"/>
        <v>2605796</v>
      </c>
      <c r="H37" s="11"/>
      <c r="I37" s="8"/>
      <c r="J37" s="26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s="2" customFormat="1" ht="13.5" customHeight="1">
      <c r="A38" s="20">
        <v>21</v>
      </c>
      <c r="B38" s="37">
        <v>43738</v>
      </c>
      <c r="C38" s="38">
        <f t="shared" si="3"/>
        <v>10000</v>
      </c>
      <c r="D38" s="21">
        <f t="shared" si="1"/>
        <v>30</v>
      </c>
      <c r="E38" s="22">
        <v>365</v>
      </c>
      <c r="F38" s="25">
        <f t="shared" si="2"/>
        <v>0</v>
      </c>
      <c r="G38" s="26">
        <f t="shared" si="0"/>
        <v>2595796</v>
      </c>
      <c r="H38" s="11"/>
      <c r="I38" s="8"/>
      <c r="J38" s="26"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s="2" customFormat="1" ht="13.5" customHeight="1">
      <c r="A39" s="20">
        <v>22</v>
      </c>
      <c r="B39" s="37">
        <v>43769</v>
      </c>
      <c r="C39" s="38">
        <f t="shared" si="3"/>
        <v>10000</v>
      </c>
      <c r="D39" s="21">
        <f t="shared" si="1"/>
        <v>31</v>
      </c>
      <c r="E39" s="22">
        <v>365</v>
      </c>
      <c r="F39" s="25">
        <f t="shared" si="2"/>
        <v>0</v>
      </c>
      <c r="G39" s="26">
        <f t="shared" si="0"/>
        <v>2585796</v>
      </c>
      <c r="H39" s="11"/>
      <c r="I39" s="8"/>
      <c r="J39" s="26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s="2" customFormat="1" ht="13.5" customHeight="1">
      <c r="A40" s="20">
        <v>23</v>
      </c>
      <c r="B40" s="37">
        <v>43799</v>
      </c>
      <c r="C40" s="38">
        <f t="shared" si="3"/>
        <v>10000</v>
      </c>
      <c r="D40" s="21">
        <f t="shared" si="1"/>
        <v>30</v>
      </c>
      <c r="E40" s="22">
        <v>365</v>
      </c>
      <c r="F40" s="25">
        <f t="shared" si="2"/>
        <v>0</v>
      </c>
      <c r="G40" s="26">
        <f t="shared" si="0"/>
        <v>2575796</v>
      </c>
      <c r="H40" s="11"/>
      <c r="I40" s="8"/>
      <c r="J40" s="26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s="2" customFormat="1" ht="13.5" customHeight="1">
      <c r="A41" s="20">
        <v>24</v>
      </c>
      <c r="B41" s="37">
        <v>43830</v>
      </c>
      <c r="C41" s="38">
        <f t="shared" si="3"/>
        <v>10000</v>
      </c>
      <c r="D41" s="21">
        <f t="shared" si="1"/>
        <v>31</v>
      </c>
      <c r="E41" s="22">
        <v>365</v>
      </c>
      <c r="F41" s="25">
        <f t="shared" si="2"/>
        <v>0</v>
      </c>
      <c r="G41" s="26">
        <f t="shared" si="0"/>
        <v>2565796</v>
      </c>
      <c r="H41" s="11"/>
      <c r="I41" s="8"/>
      <c r="J41" s="26"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s="2" customFormat="1" ht="13.5" customHeight="1">
      <c r="A42" s="20">
        <v>25</v>
      </c>
      <c r="B42" s="37">
        <v>43861</v>
      </c>
      <c r="C42" s="38">
        <f>21840-10000-1840</f>
        <v>10000</v>
      </c>
      <c r="D42" s="21">
        <f t="shared" si="1"/>
        <v>31</v>
      </c>
      <c r="E42" s="22">
        <v>366</v>
      </c>
      <c r="F42" s="25">
        <f t="shared" si="2"/>
        <v>0</v>
      </c>
      <c r="G42" s="26">
        <f t="shared" si="0"/>
        <v>2555796</v>
      </c>
      <c r="H42" s="11"/>
      <c r="I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s="2" customFormat="1" ht="13.5" customHeight="1">
      <c r="A43" s="20">
        <v>26</v>
      </c>
      <c r="B43" s="37">
        <v>43889</v>
      </c>
      <c r="C43" s="38">
        <f aca="true" t="shared" si="4" ref="C43:C53">21840-10000-1840</f>
        <v>10000</v>
      </c>
      <c r="D43" s="21">
        <v>29</v>
      </c>
      <c r="E43" s="22">
        <v>366</v>
      </c>
      <c r="F43" s="25">
        <f t="shared" si="2"/>
        <v>0</v>
      </c>
      <c r="G43" s="26">
        <f t="shared" si="0"/>
        <v>2545796</v>
      </c>
      <c r="H43" s="11"/>
      <c r="I43" s="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1:63" s="2" customFormat="1" ht="13.5" customHeight="1">
      <c r="A44" s="20">
        <v>27</v>
      </c>
      <c r="B44" s="37">
        <v>43921</v>
      </c>
      <c r="C44" s="38">
        <f t="shared" si="4"/>
        <v>10000</v>
      </c>
      <c r="D44" s="21">
        <v>31</v>
      </c>
      <c r="E44" s="22">
        <v>366</v>
      </c>
      <c r="F44" s="25">
        <f t="shared" si="2"/>
        <v>0</v>
      </c>
      <c r="G44" s="26">
        <f t="shared" si="0"/>
        <v>2535796</v>
      </c>
      <c r="H44" s="11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s="2" customFormat="1" ht="13.5" customHeight="1">
      <c r="A45" s="20">
        <v>28</v>
      </c>
      <c r="B45" s="37">
        <v>43951</v>
      </c>
      <c r="C45" s="38">
        <f t="shared" si="4"/>
        <v>10000</v>
      </c>
      <c r="D45" s="21">
        <f t="shared" si="1"/>
        <v>30</v>
      </c>
      <c r="E45" s="22">
        <v>366</v>
      </c>
      <c r="F45" s="25">
        <f t="shared" si="2"/>
        <v>0</v>
      </c>
      <c r="G45" s="26">
        <f t="shared" si="0"/>
        <v>2525796</v>
      </c>
      <c r="H45" s="11"/>
      <c r="I45" s="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s="2" customFormat="1" ht="13.5" customHeight="1">
      <c r="A46" s="20">
        <v>29</v>
      </c>
      <c r="B46" s="37">
        <v>43982</v>
      </c>
      <c r="C46" s="38">
        <f t="shared" si="4"/>
        <v>10000</v>
      </c>
      <c r="D46" s="21">
        <f t="shared" si="1"/>
        <v>31</v>
      </c>
      <c r="E46" s="22">
        <v>366</v>
      </c>
      <c r="F46" s="25">
        <f t="shared" si="2"/>
        <v>0</v>
      </c>
      <c r="G46" s="26">
        <f t="shared" si="0"/>
        <v>2515796</v>
      </c>
      <c r="H46" s="11"/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s="2" customFormat="1" ht="13.5" customHeight="1">
      <c r="A47" s="20">
        <v>30</v>
      </c>
      <c r="B47" s="37">
        <v>44012</v>
      </c>
      <c r="C47" s="38">
        <f t="shared" si="4"/>
        <v>10000</v>
      </c>
      <c r="D47" s="21">
        <f t="shared" si="1"/>
        <v>30</v>
      </c>
      <c r="E47" s="22">
        <v>366</v>
      </c>
      <c r="F47" s="25">
        <f t="shared" si="2"/>
        <v>0</v>
      </c>
      <c r="G47" s="26">
        <f t="shared" si="0"/>
        <v>2505796</v>
      </c>
      <c r="H47" s="11"/>
      <c r="I47" s="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s="2" customFormat="1" ht="13.5" customHeight="1">
      <c r="A48" s="20">
        <v>31</v>
      </c>
      <c r="B48" s="37">
        <v>44043</v>
      </c>
      <c r="C48" s="38">
        <f t="shared" si="4"/>
        <v>10000</v>
      </c>
      <c r="D48" s="21">
        <f t="shared" si="1"/>
        <v>31</v>
      </c>
      <c r="E48" s="22">
        <v>366</v>
      </c>
      <c r="F48" s="25">
        <f t="shared" si="2"/>
        <v>0</v>
      </c>
      <c r="G48" s="26">
        <f t="shared" si="0"/>
        <v>2495796</v>
      </c>
      <c r="H48" s="11"/>
      <c r="I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s="2" customFormat="1" ht="13.5" customHeight="1">
      <c r="A49" s="20">
        <v>32</v>
      </c>
      <c r="B49" s="37">
        <v>44074</v>
      </c>
      <c r="C49" s="38">
        <f t="shared" si="4"/>
        <v>10000</v>
      </c>
      <c r="D49" s="21">
        <f t="shared" si="1"/>
        <v>31</v>
      </c>
      <c r="E49" s="22">
        <v>366</v>
      </c>
      <c r="F49" s="25">
        <f t="shared" si="2"/>
        <v>0</v>
      </c>
      <c r="G49" s="26">
        <f t="shared" si="0"/>
        <v>2485796</v>
      </c>
      <c r="H49" s="11"/>
      <c r="I49" s="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s="2" customFormat="1" ht="13.5" customHeight="1">
      <c r="A50" s="20">
        <v>33</v>
      </c>
      <c r="B50" s="37">
        <v>44104</v>
      </c>
      <c r="C50" s="38">
        <f t="shared" si="4"/>
        <v>10000</v>
      </c>
      <c r="D50" s="21">
        <f t="shared" si="1"/>
        <v>30</v>
      </c>
      <c r="E50" s="22">
        <v>366</v>
      </c>
      <c r="F50" s="25">
        <f t="shared" si="2"/>
        <v>0</v>
      </c>
      <c r="G50" s="26">
        <f aca="true" t="shared" si="5" ref="G50:G113">G49-C50</f>
        <v>2475796</v>
      </c>
      <c r="H50" s="11"/>
      <c r="I50" s="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s="2" customFormat="1" ht="13.5" customHeight="1">
      <c r="A51" s="20">
        <v>34</v>
      </c>
      <c r="B51" s="37">
        <v>44135</v>
      </c>
      <c r="C51" s="38">
        <f t="shared" si="4"/>
        <v>10000</v>
      </c>
      <c r="D51" s="21">
        <f t="shared" si="1"/>
        <v>31</v>
      </c>
      <c r="E51" s="22">
        <v>366</v>
      </c>
      <c r="F51" s="25">
        <f t="shared" si="2"/>
        <v>0</v>
      </c>
      <c r="G51" s="26">
        <f t="shared" si="5"/>
        <v>2465796</v>
      </c>
      <c r="H51" s="11"/>
      <c r="I51" s="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s="2" customFormat="1" ht="13.5" customHeight="1">
      <c r="A52" s="20">
        <v>35</v>
      </c>
      <c r="B52" s="37">
        <v>44165</v>
      </c>
      <c r="C52" s="38">
        <f t="shared" si="4"/>
        <v>10000</v>
      </c>
      <c r="D52" s="21">
        <f t="shared" si="1"/>
        <v>30</v>
      </c>
      <c r="E52" s="22">
        <v>366</v>
      </c>
      <c r="F52" s="25">
        <f t="shared" si="2"/>
        <v>0</v>
      </c>
      <c r="G52" s="26">
        <f t="shared" si="5"/>
        <v>2455796</v>
      </c>
      <c r="H52" s="11"/>
      <c r="I52" s="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s="2" customFormat="1" ht="13.5" customHeight="1">
      <c r="A53" s="20">
        <v>36</v>
      </c>
      <c r="B53" s="37">
        <v>44196</v>
      </c>
      <c r="C53" s="38">
        <f t="shared" si="4"/>
        <v>10000</v>
      </c>
      <c r="D53" s="21">
        <f t="shared" si="1"/>
        <v>31</v>
      </c>
      <c r="E53" s="22">
        <v>366</v>
      </c>
      <c r="F53" s="25">
        <f t="shared" si="2"/>
        <v>0</v>
      </c>
      <c r="G53" s="26">
        <f t="shared" si="5"/>
        <v>2445796</v>
      </c>
      <c r="H53" s="11"/>
      <c r="I53" s="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s="2" customFormat="1" ht="13.5" customHeight="1">
      <c r="A54" s="20">
        <v>37</v>
      </c>
      <c r="B54" s="37">
        <v>44227</v>
      </c>
      <c r="C54" s="38">
        <f>21840-10000+1840+1840</f>
        <v>15520</v>
      </c>
      <c r="D54" s="21">
        <f t="shared" si="1"/>
        <v>31</v>
      </c>
      <c r="E54" s="22">
        <v>365</v>
      </c>
      <c r="F54" s="25">
        <f t="shared" si="2"/>
        <v>0</v>
      </c>
      <c r="G54" s="26">
        <f t="shared" si="5"/>
        <v>2430276</v>
      </c>
      <c r="H54" s="11"/>
      <c r="I54" s="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s="2" customFormat="1" ht="13.5" customHeight="1">
      <c r="A55" s="20">
        <v>38</v>
      </c>
      <c r="B55" s="37">
        <v>44255</v>
      </c>
      <c r="C55" s="38">
        <f aca="true" t="shared" si="6" ref="C55:C65">21840-10000+1840+1840</f>
        <v>15520</v>
      </c>
      <c r="D55" s="21">
        <f t="shared" si="1"/>
        <v>28</v>
      </c>
      <c r="E55" s="22">
        <v>365</v>
      </c>
      <c r="F55" s="25">
        <f t="shared" si="2"/>
        <v>0</v>
      </c>
      <c r="G55" s="26">
        <f t="shared" si="5"/>
        <v>2414756</v>
      </c>
      <c r="H55" s="11"/>
      <c r="I55" s="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s="2" customFormat="1" ht="13.5" customHeight="1">
      <c r="A56" s="20">
        <v>39</v>
      </c>
      <c r="B56" s="37">
        <v>44286</v>
      </c>
      <c r="C56" s="38">
        <f t="shared" si="6"/>
        <v>15520</v>
      </c>
      <c r="D56" s="21">
        <f t="shared" si="1"/>
        <v>31</v>
      </c>
      <c r="E56" s="22">
        <v>365</v>
      </c>
      <c r="F56" s="25">
        <f t="shared" si="2"/>
        <v>0</v>
      </c>
      <c r="G56" s="26">
        <f t="shared" si="5"/>
        <v>2399236</v>
      </c>
      <c r="H56" s="11"/>
      <c r="I56" s="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s="2" customFormat="1" ht="13.5" customHeight="1">
      <c r="A57" s="20">
        <v>40</v>
      </c>
      <c r="B57" s="37">
        <v>44316</v>
      </c>
      <c r="C57" s="38">
        <f t="shared" si="6"/>
        <v>15520</v>
      </c>
      <c r="D57" s="21">
        <f t="shared" si="1"/>
        <v>30</v>
      </c>
      <c r="E57" s="22">
        <v>365</v>
      </c>
      <c r="F57" s="25">
        <f t="shared" si="2"/>
        <v>0</v>
      </c>
      <c r="G57" s="26">
        <f t="shared" si="5"/>
        <v>2383716</v>
      </c>
      <c r="H57" s="11"/>
      <c r="I57" s="8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s="2" customFormat="1" ht="13.5" customHeight="1">
      <c r="A58" s="20">
        <v>41</v>
      </c>
      <c r="B58" s="37">
        <v>44347</v>
      </c>
      <c r="C58" s="38">
        <f t="shared" si="6"/>
        <v>15520</v>
      </c>
      <c r="D58" s="21">
        <f t="shared" si="1"/>
        <v>31</v>
      </c>
      <c r="E58" s="22">
        <v>365</v>
      </c>
      <c r="F58" s="25">
        <f t="shared" si="2"/>
        <v>0</v>
      </c>
      <c r="G58" s="26">
        <f t="shared" si="5"/>
        <v>2368196</v>
      </c>
      <c r="H58" s="11"/>
      <c r="I58" s="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s="2" customFormat="1" ht="13.5" customHeight="1">
      <c r="A59" s="20">
        <v>42</v>
      </c>
      <c r="B59" s="37">
        <v>44377</v>
      </c>
      <c r="C59" s="38">
        <f t="shared" si="6"/>
        <v>15520</v>
      </c>
      <c r="D59" s="21">
        <f t="shared" si="1"/>
        <v>30</v>
      </c>
      <c r="E59" s="22">
        <v>365</v>
      </c>
      <c r="F59" s="25">
        <f t="shared" si="2"/>
        <v>0</v>
      </c>
      <c r="G59" s="26">
        <f t="shared" si="5"/>
        <v>2352676</v>
      </c>
      <c r="H59" s="11"/>
      <c r="I59" s="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s="2" customFormat="1" ht="13.5" customHeight="1">
      <c r="A60" s="20">
        <v>43</v>
      </c>
      <c r="B60" s="37">
        <v>44408</v>
      </c>
      <c r="C60" s="38">
        <f t="shared" si="6"/>
        <v>15520</v>
      </c>
      <c r="D60" s="21">
        <f t="shared" si="1"/>
        <v>31</v>
      </c>
      <c r="E60" s="22">
        <v>365</v>
      </c>
      <c r="F60" s="25">
        <f t="shared" si="2"/>
        <v>0</v>
      </c>
      <c r="G60" s="26">
        <f t="shared" si="5"/>
        <v>2337156</v>
      </c>
      <c r="H60" s="11"/>
      <c r="I60" s="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3" s="2" customFormat="1" ht="13.5" customHeight="1">
      <c r="A61" s="20">
        <v>44</v>
      </c>
      <c r="B61" s="37">
        <v>44439</v>
      </c>
      <c r="C61" s="38">
        <f t="shared" si="6"/>
        <v>15520</v>
      </c>
      <c r="D61" s="21">
        <f t="shared" si="1"/>
        <v>31</v>
      </c>
      <c r="E61" s="22">
        <v>365</v>
      </c>
      <c r="F61" s="25">
        <f t="shared" si="2"/>
        <v>0</v>
      </c>
      <c r="G61" s="26">
        <f t="shared" si="5"/>
        <v>2321636</v>
      </c>
      <c r="H61" s="11"/>
      <c r="I61" s="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3" s="2" customFormat="1" ht="13.5" customHeight="1">
      <c r="A62" s="20">
        <v>45</v>
      </c>
      <c r="B62" s="37">
        <v>44469</v>
      </c>
      <c r="C62" s="38">
        <f t="shared" si="6"/>
        <v>15520</v>
      </c>
      <c r="D62" s="21">
        <f t="shared" si="1"/>
        <v>30</v>
      </c>
      <c r="E62" s="22">
        <v>365</v>
      </c>
      <c r="F62" s="25">
        <f t="shared" si="2"/>
        <v>0</v>
      </c>
      <c r="G62" s="26">
        <f t="shared" si="5"/>
        <v>2306116</v>
      </c>
      <c r="H62" s="11"/>
      <c r="I62" s="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s="2" customFormat="1" ht="13.5" customHeight="1">
      <c r="A63" s="20">
        <v>46</v>
      </c>
      <c r="B63" s="37">
        <v>44500</v>
      </c>
      <c r="C63" s="38">
        <f t="shared" si="6"/>
        <v>15520</v>
      </c>
      <c r="D63" s="21">
        <f t="shared" si="1"/>
        <v>31</v>
      </c>
      <c r="E63" s="22">
        <v>365</v>
      </c>
      <c r="F63" s="25">
        <f t="shared" si="2"/>
        <v>0</v>
      </c>
      <c r="G63" s="26">
        <f t="shared" si="5"/>
        <v>2290596</v>
      </c>
      <c r="H63" s="11"/>
      <c r="I63" s="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s="2" customFormat="1" ht="13.5" customHeight="1">
      <c r="A64" s="20">
        <v>47</v>
      </c>
      <c r="B64" s="37">
        <v>44530</v>
      </c>
      <c r="C64" s="38">
        <f t="shared" si="6"/>
        <v>15520</v>
      </c>
      <c r="D64" s="21">
        <f t="shared" si="1"/>
        <v>30</v>
      </c>
      <c r="E64" s="22">
        <v>365</v>
      </c>
      <c r="F64" s="25">
        <f t="shared" si="2"/>
        <v>0</v>
      </c>
      <c r="G64" s="26">
        <f t="shared" si="5"/>
        <v>2275076</v>
      </c>
      <c r="H64" s="11"/>
      <c r="I64" s="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63" s="2" customFormat="1" ht="13.5" customHeight="1">
      <c r="A65" s="20">
        <v>48</v>
      </c>
      <c r="B65" s="37">
        <v>44561</v>
      </c>
      <c r="C65" s="38">
        <f t="shared" si="6"/>
        <v>15520</v>
      </c>
      <c r="D65" s="21">
        <f t="shared" si="1"/>
        <v>31</v>
      </c>
      <c r="E65" s="22">
        <v>365</v>
      </c>
      <c r="F65" s="25">
        <f t="shared" si="2"/>
        <v>0</v>
      </c>
      <c r="G65" s="26">
        <f t="shared" si="5"/>
        <v>2259556</v>
      </c>
      <c r="H65" s="11"/>
      <c r="I65" s="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1:63" s="2" customFormat="1" ht="13.5" customHeight="1">
      <c r="A66" s="20">
        <v>49</v>
      </c>
      <c r="B66" s="37">
        <v>44592</v>
      </c>
      <c r="C66" s="38">
        <v>21840</v>
      </c>
      <c r="D66" s="21">
        <f t="shared" si="1"/>
        <v>31</v>
      </c>
      <c r="E66" s="22">
        <v>365</v>
      </c>
      <c r="F66" s="25">
        <f t="shared" si="2"/>
        <v>0</v>
      </c>
      <c r="G66" s="26">
        <f t="shared" si="5"/>
        <v>2237716</v>
      </c>
      <c r="H66" s="11"/>
      <c r="I66" s="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1:63" s="2" customFormat="1" ht="13.5" customHeight="1">
      <c r="A67" s="20">
        <v>50</v>
      </c>
      <c r="B67" s="37">
        <v>44620</v>
      </c>
      <c r="C67" s="38">
        <v>21840</v>
      </c>
      <c r="D67" s="21">
        <f t="shared" si="1"/>
        <v>28</v>
      </c>
      <c r="E67" s="22">
        <v>365</v>
      </c>
      <c r="F67" s="25">
        <f t="shared" si="2"/>
        <v>0</v>
      </c>
      <c r="G67" s="26">
        <f t="shared" si="5"/>
        <v>2215876</v>
      </c>
      <c r="H67" s="11"/>
      <c r="I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s="2" customFormat="1" ht="13.5" customHeight="1">
      <c r="A68" s="20">
        <v>51</v>
      </c>
      <c r="B68" s="37">
        <v>44651</v>
      </c>
      <c r="C68" s="38">
        <v>21840</v>
      </c>
      <c r="D68" s="21">
        <f t="shared" si="1"/>
        <v>31</v>
      </c>
      <c r="E68" s="22">
        <v>365</v>
      </c>
      <c r="F68" s="25">
        <f t="shared" si="2"/>
        <v>0</v>
      </c>
      <c r="G68" s="26">
        <f t="shared" si="5"/>
        <v>2194036</v>
      </c>
      <c r="H68" s="11"/>
      <c r="I68" s="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s="2" customFormat="1" ht="13.5" customHeight="1">
      <c r="A69" s="20">
        <v>52</v>
      </c>
      <c r="B69" s="37">
        <v>44681</v>
      </c>
      <c r="C69" s="38">
        <v>21840</v>
      </c>
      <c r="D69" s="21">
        <f t="shared" si="1"/>
        <v>30</v>
      </c>
      <c r="E69" s="22">
        <v>365</v>
      </c>
      <c r="F69" s="25">
        <f>+G68*($G$13/100)/E69*D69</f>
        <v>0</v>
      </c>
      <c r="G69" s="26">
        <f t="shared" si="5"/>
        <v>2172196</v>
      </c>
      <c r="H69" s="11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 s="2" customFormat="1" ht="13.5" customHeight="1">
      <c r="A70" s="20">
        <v>53</v>
      </c>
      <c r="B70" s="37">
        <v>44712</v>
      </c>
      <c r="C70" s="38">
        <v>21840</v>
      </c>
      <c r="D70" s="21">
        <f t="shared" si="1"/>
        <v>31</v>
      </c>
      <c r="E70" s="22">
        <v>365</v>
      </c>
      <c r="F70" s="25">
        <f>+G69*($G$13/100)/E70*D70</f>
        <v>0</v>
      </c>
      <c r="G70" s="26">
        <f t="shared" si="5"/>
        <v>2150356</v>
      </c>
      <c r="H70" s="11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 s="2" customFormat="1" ht="13.5" customHeight="1">
      <c r="A71" s="20">
        <v>54</v>
      </c>
      <c r="B71" s="37">
        <v>44742</v>
      </c>
      <c r="C71" s="38">
        <v>21840</v>
      </c>
      <c r="D71" s="21">
        <f t="shared" si="1"/>
        <v>30</v>
      </c>
      <c r="E71" s="22">
        <v>365</v>
      </c>
      <c r="F71" s="25">
        <f aca="true" t="shared" si="7" ref="F71:F134">+G70*($G$13/100)/E71*D71</f>
        <v>0</v>
      </c>
      <c r="G71" s="26">
        <f t="shared" si="5"/>
        <v>2128516</v>
      </c>
      <c r="H71" s="11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s="2" customFormat="1" ht="13.5" customHeight="1">
      <c r="A72" s="20">
        <v>55</v>
      </c>
      <c r="B72" s="37">
        <v>44773</v>
      </c>
      <c r="C72" s="38">
        <v>21840</v>
      </c>
      <c r="D72" s="21">
        <f t="shared" si="1"/>
        <v>31</v>
      </c>
      <c r="E72" s="22">
        <v>365</v>
      </c>
      <c r="F72" s="25">
        <f t="shared" si="7"/>
        <v>0</v>
      </c>
      <c r="G72" s="26">
        <f t="shared" si="5"/>
        <v>2106676</v>
      </c>
      <c r="H72" s="11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1:63" s="2" customFormat="1" ht="13.5" customHeight="1">
      <c r="A73" s="20">
        <v>56</v>
      </c>
      <c r="B73" s="37">
        <v>44804</v>
      </c>
      <c r="C73" s="38">
        <v>21840</v>
      </c>
      <c r="D73" s="21">
        <f t="shared" si="1"/>
        <v>31</v>
      </c>
      <c r="E73" s="22">
        <v>365</v>
      </c>
      <c r="F73" s="25">
        <f t="shared" si="7"/>
        <v>0</v>
      </c>
      <c r="G73" s="26">
        <f t="shared" si="5"/>
        <v>2084836</v>
      </c>
      <c r="H73" s="11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1:63" s="2" customFormat="1" ht="13.5" customHeight="1">
      <c r="A74" s="20">
        <v>57</v>
      </c>
      <c r="B74" s="37">
        <v>44834</v>
      </c>
      <c r="C74" s="38">
        <v>21840</v>
      </c>
      <c r="D74" s="21">
        <f t="shared" si="1"/>
        <v>30</v>
      </c>
      <c r="E74" s="22">
        <v>365</v>
      </c>
      <c r="F74" s="25">
        <f t="shared" si="7"/>
        <v>0</v>
      </c>
      <c r="G74" s="26">
        <f t="shared" si="5"/>
        <v>2062996</v>
      </c>
      <c r="H74" s="11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1:63" s="2" customFormat="1" ht="13.5" customHeight="1">
      <c r="A75" s="20">
        <v>58</v>
      </c>
      <c r="B75" s="37">
        <v>44865</v>
      </c>
      <c r="C75" s="38">
        <v>21840</v>
      </c>
      <c r="D75" s="21">
        <f t="shared" si="1"/>
        <v>31</v>
      </c>
      <c r="E75" s="22">
        <v>365</v>
      </c>
      <c r="F75" s="25">
        <f t="shared" si="7"/>
        <v>0</v>
      </c>
      <c r="G75" s="26">
        <f t="shared" si="5"/>
        <v>2041156</v>
      </c>
      <c r="H75" s="11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1:63" s="2" customFormat="1" ht="13.5" customHeight="1">
      <c r="A76" s="20">
        <v>59</v>
      </c>
      <c r="B76" s="37">
        <v>44895</v>
      </c>
      <c r="C76" s="38">
        <v>21840</v>
      </c>
      <c r="D76" s="21">
        <f t="shared" si="1"/>
        <v>30</v>
      </c>
      <c r="E76" s="22">
        <v>365</v>
      </c>
      <c r="F76" s="25">
        <f t="shared" si="7"/>
        <v>0</v>
      </c>
      <c r="G76" s="26">
        <f t="shared" si="5"/>
        <v>2019316</v>
      </c>
      <c r="H76" s="11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1:63" s="2" customFormat="1" ht="13.5" customHeight="1">
      <c r="A77" s="20">
        <v>60</v>
      </c>
      <c r="B77" s="37">
        <v>44926</v>
      </c>
      <c r="C77" s="38">
        <v>21840</v>
      </c>
      <c r="D77" s="21">
        <f t="shared" si="1"/>
        <v>31</v>
      </c>
      <c r="E77" s="22">
        <v>365</v>
      </c>
      <c r="F77" s="25">
        <f t="shared" si="7"/>
        <v>0</v>
      </c>
      <c r="G77" s="26">
        <f t="shared" si="5"/>
        <v>1997476</v>
      </c>
      <c r="H77" s="11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1:63" s="2" customFormat="1" ht="13.5" customHeight="1">
      <c r="A78" s="20">
        <v>61</v>
      </c>
      <c r="B78" s="37">
        <v>44957</v>
      </c>
      <c r="C78" s="38">
        <v>21840</v>
      </c>
      <c r="D78" s="21">
        <f t="shared" si="1"/>
        <v>31</v>
      </c>
      <c r="E78" s="22">
        <v>365</v>
      </c>
      <c r="F78" s="25">
        <f t="shared" si="7"/>
        <v>0</v>
      </c>
      <c r="G78" s="26">
        <f t="shared" si="5"/>
        <v>1975636</v>
      </c>
      <c r="H78" s="11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1:63" s="2" customFormat="1" ht="13.5" customHeight="1">
      <c r="A79" s="20">
        <v>62</v>
      </c>
      <c r="B79" s="37">
        <v>44985</v>
      </c>
      <c r="C79" s="38">
        <v>21840</v>
      </c>
      <c r="D79" s="21">
        <f t="shared" si="1"/>
        <v>28</v>
      </c>
      <c r="E79" s="22">
        <v>365</v>
      </c>
      <c r="F79" s="25">
        <f t="shared" si="7"/>
        <v>0</v>
      </c>
      <c r="G79" s="26">
        <f t="shared" si="5"/>
        <v>1953796</v>
      </c>
      <c r="H79" s="11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1:63" s="2" customFormat="1" ht="13.5" customHeight="1">
      <c r="A80" s="20">
        <v>63</v>
      </c>
      <c r="B80" s="37">
        <v>45016</v>
      </c>
      <c r="C80" s="38">
        <v>21840</v>
      </c>
      <c r="D80" s="21">
        <f t="shared" si="1"/>
        <v>31</v>
      </c>
      <c r="E80" s="22">
        <v>365</v>
      </c>
      <c r="F80" s="25">
        <f t="shared" si="7"/>
        <v>0</v>
      </c>
      <c r="G80" s="26">
        <f t="shared" si="5"/>
        <v>1931956</v>
      </c>
      <c r="H80" s="11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1:63" s="2" customFormat="1" ht="13.5" customHeight="1">
      <c r="A81" s="20">
        <v>64</v>
      </c>
      <c r="B81" s="37">
        <v>45046</v>
      </c>
      <c r="C81" s="38">
        <v>21840</v>
      </c>
      <c r="D81" s="21">
        <f t="shared" si="1"/>
        <v>30</v>
      </c>
      <c r="E81" s="22">
        <v>365</v>
      </c>
      <c r="F81" s="25">
        <f t="shared" si="7"/>
        <v>0</v>
      </c>
      <c r="G81" s="26">
        <f t="shared" si="5"/>
        <v>1910116</v>
      </c>
      <c r="H81" s="11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1:63" s="2" customFormat="1" ht="13.5" customHeight="1">
      <c r="A82" s="20">
        <v>65</v>
      </c>
      <c r="B82" s="37">
        <v>45077</v>
      </c>
      <c r="C82" s="38">
        <v>21840</v>
      </c>
      <c r="D82" s="21">
        <f t="shared" si="1"/>
        <v>31</v>
      </c>
      <c r="E82" s="22">
        <v>365</v>
      </c>
      <c r="F82" s="25">
        <f t="shared" si="7"/>
        <v>0</v>
      </c>
      <c r="G82" s="26">
        <f t="shared" si="5"/>
        <v>1888276</v>
      </c>
      <c r="H82" s="11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63" s="2" customFormat="1" ht="13.5" customHeight="1">
      <c r="A83" s="20">
        <v>66</v>
      </c>
      <c r="B83" s="37">
        <v>45107</v>
      </c>
      <c r="C83" s="38">
        <v>21840</v>
      </c>
      <c r="D83" s="21">
        <f t="shared" si="1"/>
        <v>30</v>
      </c>
      <c r="E83" s="22">
        <v>365</v>
      </c>
      <c r="F83" s="25">
        <f t="shared" si="7"/>
        <v>0</v>
      </c>
      <c r="G83" s="26">
        <f t="shared" si="5"/>
        <v>1866436</v>
      </c>
      <c r="H83" s="11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1:63" s="2" customFormat="1" ht="13.5" customHeight="1">
      <c r="A84" s="20">
        <v>67</v>
      </c>
      <c r="B84" s="37">
        <v>45138</v>
      </c>
      <c r="C84" s="38">
        <v>21840</v>
      </c>
      <c r="D84" s="21">
        <f aca="true" t="shared" si="8" ref="D84:D138">_xlfn.DAYS(B84,B83)</f>
        <v>31</v>
      </c>
      <c r="E84" s="22">
        <v>365</v>
      </c>
      <c r="F84" s="25">
        <f t="shared" si="7"/>
        <v>0</v>
      </c>
      <c r="G84" s="26">
        <f t="shared" si="5"/>
        <v>1844596</v>
      </c>
      <c r="H84" s="11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1:63" s="2" customFormat="1" ht="13.5" customHeight="1">
      <c r="A85" s="20">
        <v>68</v>
      </c>
      <c r="B85" s="37">
        <v>45169</v>
      </c>
      <c r="C85" s="38">
        <v>21840</v>
      </c>
      <c r="D85" s="21">
        <f t="shared" si="8"/>
        <v>31</v>
      </c>
      <c r="E85" s="22">
        <v>365</v>
      </c>
      <c r="F85" s="25">
        <f t="shared" si="7"/>
        <v>0</v>
      </c>
      <c r="G85" s="26">
        <f t="shared" si="5"/>
        <v>1822756</v>
      </c>
      <c r="H85" s="11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1:63" s="2" customFormat="1" ht="13.5" customHeight="1">
      <c r="A86" s="20">
        <v>69</v>
      </c>
      <c r="B86" s="37">
        <v>45199</v>
      </c>
      <c r="C86" s="38">
        <v>21840</v>
      </c>
      <c r="D86" s="21">
        <f t="shared" si="8"/>
        <v>30</v>
      </c>
      <c r="E86" s="22">
        <v>365</v>
      </c>
      <c r="F86" s="25">
        <f t="shared" si="7"/>
        <v>0</v>
      </c>
      <c r="G86" s="26">
        <f t="shared" si="5"/>
        <v>1800916</v>
      </c>
      <c r="H86" s="11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1:63" s="2" customFormat="1" ht="13.5" customHeight="1">
      <c r="A87" s="20">
        <v>70</v>
      </c>
      <c r="B87" s="37">
        <v>45230</v>
      </c>
      <c r="C87" s="38">
        <v>21840</v>
      </c>
      <c r="D87" s="21">
        <f t="shared" si="8"/>
        <v>31</v>
      </c>
      <c r="E87" s="22">
        <v>365</v>
      </c>
      <c r="F87" s="25">
        <f t="shared" si="7"/>
        <v>0</v>
      </c>
      <c r="G87" s="26">
        <f t="shared" si="5"/>
        <v>1779076</v>
      </c>
      <c r="H87" s="11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1:63" s="2" customFormat="1" ht="13.5" customHeight="1">
      <c r="A88" s="20">
        <v>71</v>
      </c>
      <c r="B88" s="37">
        <v>45260</v>
      </c>
      <c r="C88" s="38">
        <v>21840</v>
      </c>
      <c r="D88" s="21">
        <f t="shared" si="8"/>
        <v>30</v>
      </c>
      <c r="E88" s="22">
        <v>365</v>
      </c>
      <c r="F88" s="25">
        <f t="shared" si="7"/>
        <v>0</v>
      </c>
      <c r="G88" s="26">
        <f t="shared" si="5"/>
        <v>1757236</v>
      </c>
      <c r="H88" s="11"/>
      <c r="I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s="2" customFormat="1" ht="13.5" customHeight="1">
      <c r="A89" s="20">
        <v>72</v>
      </c>
      <c r="B89" s="37">
        <v>45291</v>
      </c>
      <c r="C89" s="38">
        <v>21840</v>
      </c>
      <c r="D89" s="21">
        <f t="shared" si="8"/>
        <v>31</v>
      </c>
      <c r="E89" s="22">
        <v>365</v>
      </c>
      <c r="F89" s="25">
        <f t="shared" si="7"/>
        <v>0</v>
      </c>
      <c r="G89" s="26">
        <f t="shared" si="5"/>
        <v>1735396</v>
      </c>
      <c r="H89" s="11"/>
      <c r="I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s="2" customFormat="1" ht="13.5" customHeight="1">
      <c r="A90" s="20">
        <v>73</v>
      </c>
      <c r="B90" s="37">
        <v>45322</v>
      </c>
      <c r="C90" s="38">
        <v>21840</v>
      </c>
      <c r="D90" s="21">
        <f t="shared" si="8"/>
        <v>31</v>
      </c>
      <c r="E90" s="22">
        <v>366</v>
      </c>
      <c r="F90" s="25">
        <f t="shared" si="7"/>
        <v>0</v>
      </c>
      <c r="G90" s="26">
        <f t="shared" si="5"/>
        <v>1713556</v>
      </c>
      <c r="H90" s="11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s="2" customFormat="1" ht="13.5" customHeight="1">
      <c r="A91" s="36">
        <v>74</v>
      </c>
      <c r="B91" s="37">
        <v>45350</v>
      </c>
      <c r="C91" s="38">
        <v>21840</v>
      </c>
      <c r="D91" s="21">
        <v>29</v>
      </c>
      <c r="E91" s="22">
        <v>366</v>
      </c>
      <c r="F91" s="25">
        <f t="shared" si="7"/>
        <v>0</v>
      </c>
      <c r="G91" s="26">
        <f t="shared" si="5"/>
        <v>1691716</v>
      </c>
      <c r="H91" s="11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s="2" customFormat="1" ht="13.5" customHeight="1">
      <c r="A92" s="36">
        <v>75</v>
      </c>
      <c r="B92" s="37">
        <v>45382</v>
      </c>
      <c r="C92" s="38">
        <v>21840</v>
      </c>
      <c r="D92" s="21">
        <v>31</v>
      </c>
      <c r="E92" s="22">
        <v>366</v>
      </c>
      <c r="F92" s="25">
        <f t="shared" si="7"/>
        <v>0</v>
      </c>
      <c r="G92" s="26">
        <f t="shared" si="5"/>
        <v>1669876</v>
      </c>
      <c r="H92" s="11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s="2" customFormat="1" ht="13.5" customHeight="1">
      <c r="A93" s="36">
        <v>76</v>
      </c>
      <c r="B93" s="37">
        <v>45412</v>
      </c>
      <c r="C93" s="38">
        <v>21840</v>
      </c>
      <c r="D93" s="21">
        <f t="shared" si="8"/>
        <v>30</v>
      </c>
      <c r="E93" s="22">
        <v>366</v>
      </c>
      <c r="F93" s="25">
        <f t="shared" si="7"/>
        <v>0</v>
      </c>
      <c r="G93" s="26">
        <f t="shared" si="5"/>
        <v>1648036</v>
      </c>
      <c r="H93" s="11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s="2" customFormat="1" ht="13.5" customHeight="1">
      <c r="A94" s="36">
        <v>77</v>
      </c>
      <c r="B94" s="37">
        <v>45443</v>
      </c>
      <c r="C94" s="38">
        <v>21840</v>
      </c>
      <c r="D94" s="21">
        <f t="shared" si="8"/>
        <v>31</v>
      </c>
      <c r="E94" s="22">
        <v>366</v>
      </c>
      <c r="F94" s="25">
        <f t="shared" si="7"/>
        <v>0</v>
      </c>
      <c r="G94" s="26">
        <f t="shared" si="5"/>
        <v>1626196</v>
      </c>
      <c r="H94" s="11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s="2" customFormat="1" ht="13.5" customHeight="1">
      <c r="A95" s="36">
        <v>78</v>
      </c>
      <c r="B95" s="37">
        <v>45473</v>
      </c>
      <c r="C95" s="38">
        <v>21840</v>
      </c>
      <c r="D95" s="21">
        <f t="shared" si="8"/>
        <v>30</v>
      </c>
      <c r="E95" s="22">
        <v>366</v>
      </c>
      <c r="F95" s="25">
        <f t="shared" si="7"/>
        <v>0</v>
      </c>
      <c r="G95" s="26">
        <f t="shared" si="5"/>
        <v>1604356</v>
      </c>
      <c r="H95" s="11"/>
      <c r="I95" s="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s="2" customFormat="1" ht="13.5" customHeight="1">
      <c r="A96" s="36">
        <v>79</v>
      </c>
      <c r="B96" s="37">
        <v>45504</v>
      </c>
      <c r="C96" s="38">
        <v>21840</v>
      </c>
      <c r="D96" s="21">
        <f t="shared" si="8"/>
        <v>31</v>
      </c>
      <c r="E96" s="22">
        <v>366</v>
      </c>
      <c r="F96" s="25">
        <f t="shared" si="7"/>
        <v>0</v>
      </c>
      <c r="G96" s="26">
        <f t="shared" si="5"/>
        <v>1582516</v>
      </c>
      <c r="H96" s="11"/>
      <c r="I96" s="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s="2" customFormat="1" ht="13.5" customHeight="1">
      <c r="A97" s="36">
        <v>80</v>
      </c>
      <c r="B97" s="37">
        <v>45535</v>
      </c>
      <c r="C97" s="38">
        <v>21840</v>
      </c>
      <c r="D97" s="21">
        <f t="shared" si="8"/>
        <v>31</v>
      </c>
      <c r="E97" s="22">
        <v>366</v>
      </c>
      <c r="F97" s="25">
        <f t="shared" si="7"/>
        <v>0</v>
      </c>
      <c r="G97" s="26">
        <f t="shared" si="5"/>
        <v>1560676</v>
      </c>
      <c r="H97" s="11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s="2" customFormat="1" ht="13.5" customHeight="1">
      <c r="A98" s="36">
        <v>81</v>
      </c>
      <c r="B98" s="37">
        <v>45565</v>
      </c>
      <c r="C98" s="38">
        <v>21840</v>
      </c>
      <c r="D98" s="21">
        <f t="shared" si="8"/>
        <v>30</v>
      </c>
      <c r="E98" s="22">
        <v>366</v>
      </c>
      <c r="F98" s="25">
        <f t="shared" si="7"/>
        <v>0</v>
      </c>
      <c r="G98" s="26">
        <f t="shared" si="5"/>
        <v>1538836</v>
      </c>
      <c r="H98" s="11"/>
      <c r="I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s="2" customFormat="1" ht="13.5" customHeight="1">
      <c r="A99" s="36">
        <v>82</v>
      </c>
      <c r="B99" s="37">
        <v>45596</v>
      </c>
      <c r="C99" s="38">
        <v>21840</v>
      </c>
      <c r="D99" s="21">
        <f t="shared" si="8"/>
        <v>31</v>
      </c>
      <c r="E99" s="22">
        <v>366</v>
      </c>
      <c r="F99" s="25">
        <f t="shared" si="7"/>
        <v>0</v>
      </c>
      <c r="G99" s="26">
        <f t="shared" si="5"/>
        <v>1516996</v>
      </c>
      <c r="H99" s="11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s="2" customFormat="1" ht="13.5" customHeight="1">
      <c r="A100" s="36">
        <v>83</v>
      </c>
      <c r="B100" s="37">
        <v>45626</v>
      </c>
      <c r="C100" s="38">
        <v>21840</v>
      </c>
      <c r="D100" s="21">
        <f t="shared" si="8"/>
        <v>30</v>
      </c>
      <c r="E100" s="22">
        <v>366</v>
      </c>
      <c r="F100" s="25">
        <f t="shared" si="7"/>
        <v>0</v>
      </c>
      <c r="G100" s="26">
        <f t="shared" si="5"/>
        <v>1495156</v>
      </c>
      <c r="H100" s="11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s="2" customFormat="1" ht="13.5" customHeight="1">
      <c r="A101" s="36">
        <v>84</v>
      </c>
      <c r="B101" s="37">
        <v>45657</v>
      </c>
      <c r="C101" s="38">
        <v>21840</v>
      </c>
      <c r="D101" s="21">
        <f t="shared" si="8"/>
        <v>31</v>
      </c>
      <c r="E101" s="22">
        <v>366</v>
      </c>
      <c r="F101" s="25">
        <f t="shared" si="7"/>
        <v>0</v>
      </c>
      <c r="G101" s="26">
        <f t="shared" si="5"/>
        <v>1473316</v>
      </c>
      <c r="H101" s="11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s="2" customFormat="1" ht="13.5" customHeight="1">
      <c r="A102" s="36">
        <v>85</v>
      </c>
      <c r="B102" s="37">
        <v>45688</v>
      </c>
      <c r="C102" s="38">
        <f>21840+10000</f>
        <v>31840</v>
      </c>
      <c r="D102" s="21">
        <f t="shared" si="8"/>
        <v>31</v>
      </c>
      <c r="E102" s="22">
        <v>365</v>
      </c>
      <c r="F102" s="25">
        <f t="shared" si="7"/>
        <v>0</v>
      </c>
      <c r="G102" s="26">
        <f t="shared" si="5"/>
        <v>1441476</v>
      </c>
      <c r="I10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s="2" customFormat="1" ht="13.5" customHeight="1">
      <c r="A103" s="36">
        <v>86</v>
      </c>
      <c r="B103" s="37">
        <v>45716</v>
      </c>
      <c r="C103" s="38">
        <f aca="true" t="shared" si="9" ref="C103:C137">21840+10000</f>
        <v>31840</v>
      </c>
      <c r="D103" s="21">
        <f t="shared" si="8"/>
        <v>28</v>
      </c>
      <c r="E103" s="22">
        <v>365</v>
      </c>
      <c r="F103" s="25">
        <f t="shared" si="7"/>
        <v>0</v>
      </c>
      <c r="G103" s="26">
        <f t="shared" si="5"/>
        <v>1409636</v>
      </c>
      <c r="I10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s="2" customFormat="1" ht="13.5" customHeight="1">
      <c r="A104" s="36">
        <v>87</v>
      </c>
      <c r="B104" s="37">
        <v>45747</v>
      </c>
      <c r="C104" s="38">
        <f t="shared" si="9"/>
        <v>31840</v>
      </c>
      <c r="D104" s="21">
        <f t="shared" si="8"/>
        <v>31</v>
      </c>
      <c r="E104" s="22">
        <v>365</v>
      </c>
      <c r="F104" s="25">
        <f t="shared" si="7"/>
        <v>0</v>
      </c>
      <c r="G104" s="26">
        <f t="shared" si="5"/>
        <v>1377796</v>
      </c>
      <c r="I10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s="2" customFormat="1" ht="13.5" customHeight="1">
      <c r="A105" s="36">
        <v>88</v>
      </c>
      <c r="B105" s="37">
        <v>45777</v>
      </c>
      <c r="C105" s="38">
        <f t="shared" si="9"/>
        <v>31840</v>
      </c>
      <c r="D105" s="21">
        <f t="shared" si="8"/>
        <v>30</v>
      </c>
      <c r="E105" s="22">
        <v>365</v>
      </c>
      <c r="F105" s="25">
        <f t="shared" si="7"/>
        <v>0</v>
      </c>
      <c r="G105" s="26">
        <f t="shared" si="5"/>
        <v>1345956</v>
      </c>
      <c r="I10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s="2" customFormat="1" ht="13.5" customHeight="1">
      <c r="A106" s="36">
        <v>89</v>
      </c>
      <c r="B106" s="37">
        <v>45808</v>
      </c>
      <c r="C106" s="38">
        <f t="shared" si="9"/>
        <v>31840</v>
      </c>
      <c r="D106" s="21">
        <f t="shared" si="8"/>
        <v>31</v>
      </c>
      <c r="E106" s="22">
        <v>365</v>
      </c>
      <c r="F106" s="25">
        <f t="shared" si="7"/>
        <v>0</v>
      </c>
      <c r="G106" s="26">
        <f t="shared" si="5"/>
        <v>1314116</v>
      </c>
      <c r="I10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s="2" customFormat="1" ht="13.5" customHeight="1">
      <c r="A107" s="36">
        <v>90</v>
      </c>
      <c r="B107" s="37">
        <v>45838</v>
      </c>
      <c r="C107" s="38">
        <f t="shared" si="9"/>
        <v>31840</v>
      </c>
      <c r="D107" s="21">
        <f t="shared" si="8"/>
        <v>30</v>
      </c>
      <c r="E107" s="22">
        <v>365</v>
      </c>
      <c r="F107" s="25">
        <f t="shared" si="7"/>
        <v>0</v>
      </c>
      <c r="G107" s="26">
        <f t="shared" si="5"/>
        <v>1282276</v>
      </c>
      <c r="I10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7" ht="19.5" customHeight="1">
      <c r="A108" s="36">
        <v>91</v>
      </c>
      <c r="B108" s="37">
        <v>45869</v>
      </c>
      <c r="C108" s="38">
        <f t="shared" si="9"/>
        <v>31840</v>
      </c>
      <c r="D108" s="21">
        <f t="shared" si="8"/>
        <v>31</v>
      </c>
      <c r="E108" s="22">
        <v>365</v>
      </c>
      <c r="F108" s="25">
        <f t="shared" si="7"/>
        <v>0</v>
      </c>
      <c r="G108" s="26">
        <f t="shared" si="5"/>
        <v>1250436</v>
      </c>
    </row>
    <row r="109" spans="1:7" ht="12.75">
      <c r="A109" s="36">
        <v>92</v>
      </c>
      <c r="B109" s="37">
        <v>45900</v>
      </c>
      <c r="C109" s="38">
        <f t="shared" si="9"/>
        <v>31840</v>
      </c>
      <c r="D109" s="21">
        <f t="shared" si="8"/>
        <v>31</v>
      </c>
      <c r="E109" s="22">
        <v>365</v>
      </c>
      <c r="F109" s="25">
        <f t="shared" si="7"/>
        <v>0</v>
      </c>
      <c r="G109" s="26">
        <f t="shared" si="5"/>
        <v>1218596</v>
      </c>
    </row>
    <row r="110" spans="1:7" ht="12.75">
      <c r="A110" s="36">
        <v>93</v>
      </c>
      <c r="B110" s="37">
        <v>45930</v>
      </c>
      <c r="C110" s="38">
        <f t="shared" si="9"/>
        <v>31840</v>
      </c>
      <c r="D110" s="21">
        <f t="shared" si="8"/>
        <v>30</v>
      </c>
      <c r="E110" s="22">
        <v>365</v>
      </c>
      <c r="F110" s="25">
        <f t="shared" si="7"/>
        <v>0</v>
      </c>
      <c r="G110" s="26">
        <f t="shared" si="5"/>
        <v>1186756</v>
      </c>
    </row>
    <row r="111" spans="1:255" ht="12.75">
      <c r="A111" s="36">
        <v>94</v>
      </c>
      <c r="B111" s="37">
        <v>45961</v>
      </c>
      <c r="C111" s="38">
        <f t="shared" si="9"/>
        <v>31840</v>
      </c>
      <c r="D111" s="21">
        <f t="shared" si="8"/>
        <v>31</v>
      </c>
      <c r="E111" s="22">
        <v>365</v>
      </c>
      <c r="F111" s="25">
        <f t="shared" si="7"/>
        <v>0</v>
      </c>
      <c r="G111" s="26">
        <f t="shared" si="5"/>
        <v>1154916</v>
      </c>
      <c r="H11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 s="36">
        <v>95</v>
      </c>
      <c r="B112" s="37">
        <v>45991</v>
      </c>
      <c r="C112" s="38">
        <f t="shared" si="9"/>
        <v>31840</v>
      </c>
      <c r="D112" s="21">
        <f t="shared" si="8"/>
        <v>30</v>
      </c>
      <c r="E112" s="22">
        <v>365</v>
      </c>
      <c r="F112" s="25">
        <f t="shared" si="7"/>
        <v>0</v>
      </c>
      <c r="G112" s="26">
        <f t="shared" si="5"/>
        <v>1123076</v>
      </c>
      <c r="H112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 s="36">
        <v>96</v>
      </c>
      <c r="B113" s="37">
        <v>46022</v>
      </c>
      <c r="C113" s="38">
        <f t="shared" si="9"/>
        <v>31840</v>
      </c>
      <c r="D113" s="21">
        <f t="shared" si="8"/>
        <v>31</v>
      </c>
      <c r="E113" s="22">
        <v>365</v>
      </c>
      <c r="F113" s="25">
        <f t="shared" si="7"/>
        <v>0</v>
      </c>
      <c r="G113" s="26">
        <f t="shared" si="5"/>
        <v>1091236</v>
      </c>
      <c r="H113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 s="36">
        <v>97</v>
      </c>
      <c r="B114" s="37">
        <v>46053</v>
      </c>
      <c r="C114" s="38">
        <f t="shared" si="9"/>
        <v>31840</v>
      </c>
      <c r="D114" s="21">
        <f t="shared" si="8"/>
        <v>31</v>
      </c>
      <c r="E114" s="22">
        <v>365</v>
      </c>
      <c r="F114" s="25">
        <f t="shared" si="7"/>
        <v>0</v>
      </c>
      <c r="G114" s="26">
        <f aca="true" t="shared" si="10" ref="G114:G152">G113-C114</f>
        <v>1059396</v>
      </c>
      <c r="H114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 s="36">
        <v>98</v>
      </c>
      <c r="B115" s="37">
        <v>46081</v>
      </c>
      <c r="C115" s="38">
        <f t="shared" si="9"/>
        <v>31840</v>
      </c>
      <c r="D115" s="21">
        <f t="shared" si="8"/>
        <v>28</v>
      </c>
      <c r="E115" s="22">
        <v>365</v>
      </c>
      <c r="F115" s="25">
        <f t="shared" si="7"/>
        <v>0</v>
      </c>
      <c r="G115" s="26">
        <f t="shared" si="10"/>
        <v>1027556</v>
      </c>
      <c r="H11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 s="36">
        <v>99</v>
      </c>
      <c r="B116" s="37">
        <v>46112</v>
      </c>
      <c r="C116" s="38">
        <f t="shared" si="9"/>
        <v>31840</v>
      </c>
      <c r="D116" s="21">
        <f t="shared" si="8"/>
        <v>31</v>
      </c>
      <c r="E116" s="22">
        <v>365</v>
      </c>
      <c r="F116" s="25">
        <f t="shared" si="7"/>
        <v>0</v>
      </c>
      <c r="G116" s="26">
        <f t="shared" si="10"/>
        <v>995716</v>
      </c>
      <c r="H116" s="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 s="36">
        <v>100</v>
      </c>
      <c r="B117" s="37">
        <v>46142</v>
      </c>
      <c r="C117" s="38">
        <f t="shared" si="9"/>
        <v>31840</v>
      </c>
      <c r="D117" s="21">
        <f t="shared" si="8"/>
        <v>30</v>
      </c>
      <c r="E117" s="22">
        <v>365</v>
      </c>
      <c r="F117" s="25">
        <f t="shared" si="7"/>
        <v>0</v>
      </c>
      <c r="G117" s="26">
        <f t="shared" si="10"/>
        <v>963876</v>
      </c>
      <c r="H117" s="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 s="36">
        <v>101</v>
      </c>
      <c r="B118" s="37">
        <v>46173</v>
      </c>
      <c r="C118" s="38">
        <f t="shared" si="9"/>
        <v>31840</v>
      </c>
      <c r="D118" s="21">
        <f t="shared" si="8"/>
        <v>31</v>
      </c>
      <c r="E118" s="22">
        <v>365</v>
      </c>
      <c r="F118" s="25">
        <f t="shared" si="7"/>
        <v>0</v>
      </c>
      <c r="G118" s="26">
        <f t="shared" si="10"/>
        <v>932036</v>
      </c>
      <c r="H118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 s="36">
        <v>102</v>
      </c>
      <c r="B119" s="37">
        <v>46203</v>
      </c>
      <c r="C119" s="38">
        <f t="shared" si="9"/>
        <v>31840</v>
      </c>
      <c r="D119" s="21">
        <f t="shared" si="8"/>
        <v>30</v>
      </c>
      <c r="E119" s="22">
        <v>365</v>
      </c>
      <c r="F119" s="25">
        <f t="shared" si="7"/>
        <v>0</v>
      </c>
      <c r="G119" s="26">
        <f t="shared" si="10"/>
        <v>900196</v>
      </c>
      <c r="H119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 s="36">
        <v>103</v>
      </c>
      <c r="B120" s="37">
        <v>46234</v>
      </c>
      <c r="C120" s="38">
        <f t="shared" si="9"/>
        <v>31840</v>
      </c>
      <c r="D120" s="21">
        <f t="shared" si="8"/>
        <v>31</v>
      </c>
      <c r="E120" s="22">
        <v>365</v>
      </c>
      <c r="F120" s="25">
        <f t="shared" si="7"/>
        <v>0</v>
      </c>
      <c r="G120" s="26">
        <f t="shared" si="10"/>
        <v>868356</v>
      </c>
      <c r="H120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 s="36">
        <v>104</v>
      </c>
      <c r="B121" s="37">
        <v>46265</v>
      </c>
      <c r="C121" s="38">
        <f t="shared" si="9"/>
        <v>31840</v>
      </c>
      <c r="D121" s="21">
        <f t="shared" si="8"/>
        <v>31</v>
      </c>
      <c r="E121" s="22">
        <v>365</v>
      </c>
      <c r="F121" s="25">
        <f t="shared" si="7"/>
        <v>0</v>
      </c>
      <c r="G121" s="26">
        <f t="shared" si="10"/>
        <v>836516</v>
      </c>
      <c r="H1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 s="36">
        <v>105</v>
      </c>
      <c r="B122" s="37">
        <v>46295</v>
      </c>
      <c r="C122" s="38">
        <f t="shared" si="9"/>
        <v>31840</v>
      </c>
      <c r="D122" s="21">
        <f t="shared" si="8"/>
        <v>30</v>
      </c>
      <c r="E122" s="22">
        <v>365</v>
      </c>
      <c r="F122" s="25">
        <f t="shared" si="7"/>
        <v>0</v>
      </c>
      <c r="G122" s="26">
        <f t="shared" si="10"/>
        <v>804676</v>
      </c>
      <c r="H122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 s="36">
        <v>106</v>
      </c>
      <c r="B123" s="37">
        <v>46326</v>
      </c>
      <c r="C123" s="38">
        <f t="shared" si="9"/>
        <v>31840</v>
      </c>
      <c r="D123" s="21">
        <f t="shared" si="8"/>
        <v>31</v>
      </c>
      <c r="E123" s="22">
        <v>365</v>
      </c>
      <c r="F123" s="25">
        <f t="shared" si="7"/>
        <v>0</v>
      </c>
      <c r="G123" s="26">
        <f t="shared" si="10"/>
        <v>772836</v>
      </c>
      <c r="H12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 s="36">
        <v>107</v>
      </c>
      <c r="B124" s="37">
        <v>46356</v>
      </c>
      <c r="C124" s="38">
        <f t="shared" si="9"/>
        <v>31840</v>
      </c>
      <c r="D124" s="21">
        <f t="shared" si="8"/>
        <v>30</v>
      </c>
      <c r="E124" s="22">
        <v>365</v>
      </c>
      <c r="F124" s="25">
        <f t="shared" si="7"/>
        <v>0</v>
      </c>
      <c r="G124" s="26">
        <f t="shared" si="10"/>
        <v>740996</v>
      </c>
      <c r="H124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 s="36">
        <v>108</v>
      </c>
      <c r="B125" s="37">
        <v>46387</v>
      </c>
      <c r="C125" s="38">
        <f t="shared" si="9"/>
        <v>31840</v>
      </c>
      <c r="D125" s="21">
        <f t="shared" si="8"/>
        <v>31</v>
      </c>
      <c r="E125" s="22">
        <v>365</v>
      </c>
      <c r="F125" s="25">
        <f t="shared" si="7"/>
        <v>0</v>
      </c>
      <c r="G125" s="26">
        <f t="shared" si="10"/>
        <v>709156</v>
      </c>
      <c r="H12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 s="36">
        <v>109</v>
      </c>
      <c r="B126" s="37">
        <v>46418</v>
      </c>
      <c r="C126" s="38">
        <f t="shared" si="9"/>
        <v>31840</v>
      </c>
      <c r="D126" s="21">
        <f t="shared" si="8"/>
        <v>31</v>
      </c>
      <c r="E126" s="22">
        <v>365</v>
      </c>
      <c r="F126" s="25">
        <f t="shared" si="7"/>
        <v>0</v>
      </c>
      <c r="G126" s="26">
        <f t="shared" si="10"/>
        <v>677316</v>
      </c>
      <c r="H126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 s="36">
        <v>110</v>
      </c>
      <c r="B127" s="37">
        <v>46446</v>
      </c>
      <c r="C127" s="38">
        <f t="shared" si="9"/>
        <v>31840</v>
      </c>
      <c r="D127" s="21">
        <f t="shared" si="8"/>
        <v>28</v>
      </c>
      <c r="E127" s="22">
        <v>365</v>
      </c>
      <c r="F127" s="25">
        <f t="shared" si="7"/>
        <v>0</v>
      </c>
      <c r="G127" s="26">
        <f t="shared" si="10"/>
        <v>645476</v>
      </c>
      <c r="H127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 s="36">
        <v>111</v>
      </c>
      <c r="B128" s="37">
        <v>46477</v>
      </c>
      <c r="C128" s="38">
        <f t="shared" si="9"/>
        <v>31840</v>
      </c>
      <c r="D128" s="21">
        <f t="shared" si="8"/>
        <v>31</v>
      </c>
      <c r="E128" s="22">
        <v>365</v>
      </c>
      <c r="F128" s="25">
        <f t="shared" si="7"/>
        <v>0</v>
      </c>
      <c r="G128" s="26">
        <f t="shared" si="10"/>
        <v>613636</v>
      </c>
      <c r="H128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 s="36">
        <v>112</v>
      </c>
      <c r="B129" s="37">
        <v>46507</v>
      </c>
      <c r="C129" s="38">
        <f t="shared" si="9"/>
        <v>31840</v>
      </c>
      <c r="D129" s="21">
        <f t="shared" si="8"/>
        <v>30</v>
      </c>
      <c r="E129" s="22">
        <v>365</v>
      </c>
      <c r="F129" s="25">
        <f t="shared" si="7"/>
        <v>0</v>
      </c>
      <c r="G129" s="26">
        <f t="shared" si="10"/>
        <v>581796</v>
      </c>
      <c r="H129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 s="36">
        <v>113</v>
      </c>
      <c r="B130" s="37">
        <v>46538</v>
      </c>
      <c r="C130" s="38">
        <f t="shared" si="9"/>
        <v>31840</v>
      </c>
      <c r="D130" s="21">
        <f t="shared" si="8"/>
        <v>31</v>
      </c>
      <c r="E130" s="22">
        <v>365</v>
      </c>
      <c r="F130" s="25">
        <f t="shared" si="7"/>
        <v>0</v>
      </c>
      <c r="G130" s="26">
        <f t="shared" si="10"/>
        <v>549956</v>
      </c>
      <c r="H130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2.75">
      <c r="A131" s="36">
        <v>114</v>
      </c>
      <c r="B131" s="37">
        <v>46568</v>
      </c>
      <c r="C131" s="38">
        <f t="shared" si="9"/>
        <v>31840</v>
      </c>
      <c r="D131" s="21">
        <f t="shared" si="8"/>
        <v>30</v>
      </c>
      <c r="E131" s="22">
        <v>365</v>
      </c>
      <c r="F131" s="25">
        <f t="shared" si="7"/>
        <v>0</v>
      </c>
      <c r="G131" s="26">
        <f t="shared" si="10"/>
        <v>518116</v>
      </c>
      <c r="H131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2.75">
      <c r="A132" s="36">
        <v>115</v>
      </c>
      <c r="B132" s="37">
        <v>46599</v>
      </c>
      <c r="C132" s="38">
        <f t="shared" si="9"/>
        <v>31840</v>
      </c>
      <c r="D132" s="21">
        <f t="shared" si="8"/>
        <v>31</v>
      </c>
      <c r="E132" s="22">
        <v>365</v>
      </c>
      <c r="F132" s="25">
        <f t="shared" si="7"/>
        <v>0</v>
      </c>
      <c r="G132" s="26">
        <f t="shared" si="10"/>
        <v>486276</v>
      </c>
      <c r="H132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>
      <c r="A133" s="36">
        <v>116</v>
      </c>
      <c r="B133" s="37">
        <v>46630</v>
      </c>
      <c r="C133" s="38">
        <f t="shared" si="9"/>
        <v>31840</v>
      </c>
      <c r="D133" s="21">
        <f t="shared" si="8"/>
        <v>31</v>
      </c>
      <c r="E133" s="22">
        <v>365</v>
      </c>
      <c r="F133" s="25">
        <f t="shared" si="7"/>
        <v>0</v>
      </c>
      <c r="G133" s="26">
        <f t="shared" si="10"/>
        <v>454436</v>
      </c>
      <c r="H133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2.75">
      <c r="A134" s="36">
        <v>117</v>
      </c>
      <c r="B134" s="37">
        <v>46660</v>
      </c>
      <c r="C134" s="38">
        <f t="shared" si="9"/>
        <v>31840</v>
      </c>
      <c r="D134" s="21">
        <f t="shared" si="8"/>
        <v>30</v>
      </c>
      <c r="E134" s="22">
        <v>365</v>
      </c>
      <c r="F134" s="25">
        <f t="shared" si="7"/>
        <v>0</v>
      </c>
      <c r="G134" s="26">
        <f t="shared" si="10"/>
        <v>422596</v>
      </c>
      <c r="H134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2.75">
      <c r="A135" s="36">
        <v>118</v>
      </c>
      <c r="B135" s="37">
        <v>46691</v>
      </c>
      <c r="C135" s="38">
        <f t="shared" si="9"/>
        <v>31840</v>
      </c>
      <c r="D135" s="21">
        <f t="shared" si="8"/>
        <v>31</v>
      </c>
      <c r="E135" s="22">
        <v>365</v>
      </c>
      <c r="F135" s="25">
        <f aca="true" t="shared" si="11" ref="F135:F152">+G134*($G$13/100)/E135*D135</f>
        <v>0</v>
      </c>
      <c r="G135" s="26">
        <f t="shared" si="10"/>
        <v>390756</v>
      </c>
      <c r="H13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2.75">
      <c r="A136" s="36">
        <v>119</v>
      </c>
      <c r="B136" s="37">
        <v>46721</v>
      </c>
      <c r="C136" s="38">
        <f t="shared" si="9"/>
        <v>31840</v>
      </c>
      <c r="D136" s="21">
        <f t="shared" si="8"/>
        <v>30</v>
      </c>
      <c r="E136" s="22">
        <v>365</v>
      </c>
      <c r="F136" s="25">
        <f t="shared" si="11"/>
        <v>0</v>
      </c>
      <c r="G136" s="26">
        <f t="shared" si="10"/>
        <v>358916</v>
      </c>
      <c r="H136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2.75">
      <c r="A137" s="36">
        <v>120</v>
      </c>
      <c r="B137" s="37">
        <v>46752</v>
      </c>
      <c r="C137" s="38">
        <f t="shared" si="9"/>
        <v>31840</v>
      </c>
      <c r="D137" s="21">
        <f t="shared" si="8"/>
        <v>31</v>
      </c>
      <c r="E137" s="22">
        <v>365</v>
      </c>
      <c r="F137" s="25">
        <f t="shared" si="11"/>
        <v>0</v>
      </c>
      <c r="G137" s="26">
        <f t="shared" si="10"/>
        <v>327076</v>
      </c>
      <c r="H137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2.75">
      <c r="A138" s="36">
        <v>121</v>
      </c>
      <c r="B138" s="37">
        <v>46783</v>
      </c>
      <c r="C138" s="38">
        <v>21840</v>
      </c>
      <c r="D138" s="21">
        <f t="shared" si="8"/>
        <v>31</v>
      </c>
      <c r="E138" s="22">
        <v>366</v>
      </c>
      <c r="F138" s="25">
        <f t="shared" si="11"/>
        <v>0</v>
      </c>
      <c r="G138" s="26">
        <f t="shared" si="10"/>
        <v>305236</v>
      </c>
      <c r="H138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>
      <c r="A139" s="36">
        <v>122</v>
      </c>
      <c r="B139" s="37">
        <v>46811</v>
      </c>
      <c r="C139" s="38">
        <v>21840</v>
      </c>
      <c r="D139" s="21">
        <v>29</v>
      </c>
      <c r="E139" s="22">
        <v>366</v>
      </c>
      <c r="F139" s="25">
        <f t="shared" si="11"/>
        <v>0</v>
      </c>
      <c r="G139" s="26">
        <f t="shared" si="10"/>
        <v>283396</v>
      </c>
      <c r="H139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>
      <c r="A140" s="36">
        <v>123</v>
      </c>
      <c r="B140" s="37">
        <v>46839</v>
      </c>
      <c r="C140" s="38">
        <v>21840</v>
      </c>
      <c r="D140" s="21">
        <v>31</v>
      </c>
      <c r="E140" s="22">
        <v>366</v>
      </c>
      <c r="F140" s="25">
        <f t="shared" si="11"/>
        <v>0</v>
      </c>
      <c r="G140" s="26">
        <f t="shared" si="10"/>
        <v>261556</v>
      </c>
      <c r="H140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2.75">
      <c r="A141" s="36">
        <v>124</v>
      </c>
      <c r="B141" s="37">
        <v>46867</v>
      </c>
      <c r="C141" s="38">
        <v>21840</v>
      </c>
      <c r="D141" s="21">
        <v>30</v>
      </c>
      <c r="E141" s="22">
        <v>366</v>
      </c>
      <c r="F141" s="25">
        <f t="shared" si="11"/>
        <v>0</v>
      </c>
      <c r="G141" s="26">
        <f t="shared" si="10"/>
        <v>239716</v>
      </c>
      <c r="H141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2.75">
      <c r="A142" s="36">
        <v>125</v>
      </c>
      <c r="B142" s="37">
        <v>46895</v>
      </c>
      <c r="C142" s="38">
        <v>21840</v>
      </c>
      <c r="D142" s="21">
        <v>31</v>
      </c>
      <c r="E142" s="22">
        <v>366</v>
      </c>
      <c r="F142" s="25">
        <f t="shared" si="11"/>
        <v>0</v>
      </c>
      <c r="G142" s="26">
        <f t="shared" si="10"/>
        <v>217876</v>
      </c>
      <c r="H142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2.75">
      <c r="A143" s="36">
        <v>126</v>
      </c>
      <c r="B143" s="37">
        <v>46923</v>
      </c>
      <c r="C143" s="38">
        <v>21840</v>
      </c>
      <c r="D143" s="21">
        <v>30</v>
      </c>
      <c r="E143" s="22">
        <v>366</v>
      </c>
      <c r="F143" s="25">
        <f t="shared" si="11"/>
        <v>0</v>
      </c>
      <c r="G143" s="26">
        <f t="shared" si="10"/>
        <v>196036</v>
      </c>
      <c r="H143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2.75">
      <c r="A144" s="36">
        <v>127</v>
      </c>
      <c r="B144" s="37">
        <v>46951</v>
      </c>
      <c r="C144" s="38">
        <v>21840</v>
      </c>
      <c r="D144" s="21">
        <v>31</v>
      </c>
      <c r="E144" s="22">
        <v>366</v>
      </c>
      <c r="F144" s="25">
        <f t="shared" si="11"/>
        <v>0</v>
      </c>
      <c r="G144" s="26">
        <f t="shared" si="10"/>
        <v>174196</v>
      </c>
      <c r="H144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2.75">
      <c r="A145" s="36">
        <v>128</v>
      </c>
      <c r="B145" s="37">
        <v>46979</v>
      </c>
      <c r="C145" s="38">
        <v>21840</v>
      </c>
      <c r="D145" s="21">
        <v>31</v>
      </c>
      <c r="E145" s="22">
        <v>366</v>
      </c>
      <c r="F145" s="25">
        <f t="shared" si="11"/>
        <v>0</v>
      </c>
      <c r="G145" s="26">
        <f t="shared" si="10"/>
        <v>152356</v>
      </c>
      <c r="H14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2.75">
      <c r="A146" s="36">
        <v>129</v>
      </c>
      <c r="B146" s="37">
        <v>47007</v>
      </c>
      <c r="C146" s="38">
        <v>21840</v>
      </c>
      <c r="D146" s="21">
        <v>30</v>
      </c>
      <c r="E146" s="22">
        <v>366</v>
      </c>
      <c r="F146" s="25">
        <f t="shared" si="11"/>
        <v>0</v>
      </c>
      <c r="G146" s="26">
        <f t="shared" si="10"/>
        <v>130516</v>
      </c>
      <c r="H146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2.75">
      <c r="A147" s="36">
        <v>130</v>
      </c>
      <c r="B147" s="37">
        <v>47035</v>
      </c>
      <c r="C147" s="38">
        <v>21840</v>
      </c>
      <c r="D147" s="21">
        <v>31</v>
      </c>
      <c r="E147" s="22">
        <v>366</v>
      </c>
      <c r="F147" s="25">
        <f t="shared" si="11"/>
        <v>0</v>
      </c>
      <c r="G147" s="26">
        <f t="shared" si="10"/>
        <v>108676</v>
      </c>
      <c r="H147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2.75">
      <c r="A148" s="36">
        <v>131</v>
      </c>
      <c r="B148" s="37">
        <v>47063</v>
      </c>
      <c r="C148" s="38">
        <v>21840</v>
      </c>
      <c r="D148" s="21">
        <v>30</v>
      </c>
      <c r="E148" s="22">
        <v>366</v>
      </c>
      <c r="F148" s="25">
        <f t="shared" si="11"/>
        <v>0</v>
      </c>
      <c r="G148" s="26">
        <f t="shared" si="10"/>
        <v>86836</v>
      </c>
      <c r="H148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2.75">
      <c r="A149" s="36">
        <v>132</v>
      </c>
      <c r="B149" s="37">
        <v>47091</v>
      </c>
      <c r="C149" s="38">
        <v>21840</v>
      </c>
      <c r="D149" s="21">
        <v>31</v>
      </c>
      <c r="E149" s="22">
        <v>366</v>
      </c>
      <c r="F149" s="25">
        <f t="shared" si="11"/>
        <v>0</v>
      </c>
      <c r="G149" s="26">
        <f t="shared" si="10"/>
        <v>64996</v>
      </c>
      <c r="H149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2.75">
      <c r="A150" s="36">
        <v>133</v>
      </c>
      <c r="B150" s="37">
        <v>47149</v>
      </c>
      <c r="C150" s="38">
        <v>21840</v>
      </c>
      <c r="D150" s="21">
        <v>31</v>
      </c>
      <c r="E150" s="22">
        <v>365</v>
      </c>
      <c r="F150" s="25">
        <f t="shared" si="11"/>
        <v>0</v>
      </c>
      <c r="G150" s="26">
        <f t="shared" si="10"/>
        <v>43156</v>
      </c>
      <c r="H150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2.75">
      <c r="A151" s="36">
        <v>134</v>
      </c>
      <c r="B151" s="37">
        <v>47177</v>
      </c>
      <c r="C151" s="38">
        <v>21840</v>
      </c>
      <c r="D151" s="21">
        <f>_xlfn.DAYS(B151,B150)</f>
        <v>28</v>
      </c>
      <c r="E151" s="22">
        <v>365</v>
      </c>
      <c r="F151" s="25">
        <f t="shared" si="11"/>
        <v>0</v>
      </c>
      <c r="G151" s="26">
        <f t="shared" si="10"/>
        <v>21316</v>
      </c>
      <c r="H151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2.75">
      <c r="A152" s="36">
        <v>135</v>
      </c>
      <c r="B152" s="37">
        <v>47208</v>
      </c>
      <c r="C152" s="38">
        <v>21316</v>
      </c>
      <c r="D152" s="21">
        <f>_xlfn.DAYS(B152,B151)</f>
        <v>31</v>
      </c>
      <c r="E152" s="22">
        <v>365</v>
      </c>
      <c r="F152" s="25">
        <f t="shared" si="11"/>
        <v>0</v>
      </c>
      <c r="G152" s="26">
        <f t="shared" si="10"/>
        <v>0</v>
      </c>
      <c r="H152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2.75">
      <c r="A153" s="40" t="s">
        <v>17</v>
      </c>
      <c r="B153" s="40"/>
      <c r="C153" s="40"/>
      <c r="D153" s="40"/>
      <c r="E153" s="40"/>
      <c r="F153" s="27">
        <f>SUM(F18:F152)</f>
        <v>0</v>
      </c>
      <c r="G153" s="34"/>
      <c r="H153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12.75">
      <c r="A154" s="24" t="s">
        <v>6</v>
      </c>
      <c r="B154" s="11"/>
      <c r="C154" s="11"/>
      <c r="D154" s="11"/>
      <c r="E154" s="11"/>
      <c r="F154" s="11"/>
      <c r="G154" s="11"/>
      <c r="H154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2.75">
      <c r="A155" s="39" t="s">
        <v>18</v>
      </c>
      <c r="B155" s="39"/>
      <c r="C155" s="39"/>
      <c r="D155" s="39"/>
      <c r="E155" s="39"/>
      <c r="F155" s="39"/>
      <c r="G155" s="39"/>
      <c r="H15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ht="12.75">
      <c r="A156" s="8"/>
      <c r="B156" s="8"/>
      <c r="C156" s="8"/>
      <c r="D156" s="8"/>
      <c r="E156" s="8"/>
      <c r="F156" s="8"/>
      <c r="G156" s="8"/>
      <c r="H156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ht="12.75">
      <c r="A157" s="8"/>
      <c r="B157" s="8"/>
      <c r="C157" s="8"/>
      <c r="D157" s="8"/>
      <c r="E157" s="8"/>
      <c r="F157" s="8"/>
      <c r="G157" s="8"/>
      <c r="H157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2.75">
      <c r="A158" s="8"/>
      <c r="B158" s="8"/>
      <c r="C158" s="8"/>
      <c r="D158" s="8"/>
      <c r="E158" s="8"/>
      <c r="F158" s="8"/>
      <c r="G158" s="8"/>
      <c r="H158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ht="12.75">
      <c r="A159" s="8"/>
      <c r="B159" s="8"/>
      <c r="C159" s="8"/>
      <c r="D159" s="8"/>
      <c r="E159" s="8"/>
      <c r="F159" s="8"/>
      <c r="G159" s="8"/>
      <c r="H159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ht="12.75">
      <c r="A160" s="8"/>
      <c r="B160" s="8"/>
      <c r="C160" s="8"/>
      <c r="D160" s="8"/>
      <c r="E160" s="8"/>
      <c r="F160" s="8"/>
      <c r="G160" s="8"/>
      <c r="H160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2.75">
      <c r="A161" s="8" t="s">
        <v>0</v>
      </c>
      <c r="B161" s="8"/>
      <c r="C161" s="8"/>
      <c r="D161" s="8" t="s">
        <v>7</v>
      </c>
      <c r="E161" s="8"/>
      <c r="F161" s="8"/>
      <c r="G161" s="8"/>
      <c r="H161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2.75">
      <c r="A162" s="8" t="s">
        <v>8</v>
      </c>
      <c r="B162" s="8"/>
      <c r="C162" s="8"/>
      <c r="D162" s="8" t="s">
        <v>16</v>
      </c>
      <c r="E162" s="8"/>
      <c r="F162" s="8"/>
      <c r="G162" s="8"/>
      <c r="H162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2.75">
      <c r="A163"/>
      <c r="B163"/>
      <c r="C163"/>
      <c r="D163"/>
      <c r="E163"/>
      <c r="F163"/>
      <c r="G163"/>
      <c r="H163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2.75">
      <c r="A164"/>
      <c r="B164"/>
      <c r="C164"/>
      <c r="D164"/>
      <c r="E164"/>
      <c r="F164"/>
      <c r="G164"/>
      <c r="H164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2.75">
      <c r="A165"/>
      <c r="B165"/>
      <c r="C165"/>
      <c r="D165"/>
      <c r="E165"/>
      <c r="F165"/>
      <c r="G165"/>
      <c r="H16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2.75">
      <c r="A166"/>
      <c r="B166"/>
      <c r="C166"/>
      <c r="D166"/>
      <c r="E166"/>
      <c r="F166"/>
      <c r="G166"/>
      <c r="H166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2.75">
      <c r="A167"/>
      <c r="B167"/>
      <c r="C167"/>
      <c r="D167"/>
      <c r="E167"/>
      <c r="F167"/>
      <c r="G167"/>
      <c r="H167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2.75">
      <c r="A168"/>
      <c r="B168"/>
      <c r="C168"/>
      <c r="D168"/>
      <c r="E168"/>
      <c r="F168"/>
      <c r="G168"/>
      <c r="H168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2.75">
      <c r="A169"/>
      <c r="B169"/>
      <c r="C169"/>
      <c r="D169"/>
      <c r="E169"/>
      <c r="F169"/>
      <c r="G169"/>
      <c r="H169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2.75">
      <c r="A170"/>
      <c r="B170"/>
      <c r="C170"/>
      <c r="D170"/>
      <c r="E170"/>
      <c r="F170"/>
      <c r="G170"/>
      <c r="H170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2.75">
      <c r="A171"/>
      <c r="B171"/>
      <c r="C171"/>
      <c r="D171"/>
      <c r="E171"/>
      <c r="F171"/>
      <c r="G171"/>
      <c r="H171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2.75">
      <c r="A172"/>
      <c r="B172"/>
      <c r="C172"/>
      <c r="D172"/>
      <c r="E172"/>
      <c r="F172"/>
      <c r="G172"/>
      <c r="H172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2.75">
      <c r="A173"/>
      <c r="B173"/>
      <c r="C173"/>
      <c r="D173"/>
      <c r="E173"/>
      <c r="F173"/>
      <c r="G173"/>
      <c r="H173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2.75">
      <c r="A174"/>
      <c r="B174"/>
      <c r="C174"/>
      <c r="D174"/>
      <c r="E174"/>
      <c r="F174"/>
      <c r="G174"/>
      <c r="H174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2.75">
      <c r="A175"/>
      <c r="B175"/>
      <c r="C175"/>
      <c r="D175"/>
      <c r="E175"/>
      <c r="F175"/>
      <c r="G175"/>
      <c r="H17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2.75">
      <c r="A176"/>
      <c r="B176"/>
      <c r="C176"/>
      <c r="D176"/>
      <c r="E176"/>
      <c r="F176"/>
      <c r="G176"/>
      <c r="H176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2.75">
      <c r="A177"/>
      <c r="B177"/>
      <c r="C177"/>
      <c r="D177"/>
      <c r="E177"/>
      <c r="F177"/>
      <c r="G177"/>
      <c r="H177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2.75">
      <c r="A178"/>
      <c r="B178"/>
      <c r="C178"/>
      <c r="D178"/>
      <c r="E178"/>
      <c r="F178"/>
      <c r="G178"/>
      <c r="H178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12.75">
      <c r="A179"/>
      <c r="B179"/>
      <c r="C179"/>
      <c r="D179"/>
      <c r="E179"/>
      <c r="F179"/>
      <c r="G179"/>
      <c r="H179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2.75">
      <c r="A180"/>
      <c r="B180"/>
      <c r="C180"/>
      <c r="D180"/>
      <c r="E180"/>
      <c r="F180"/>
      <c r="G180"/>
      <c r="H180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2.75">
      <c r="A181"/>
      <c r="B181"/>
      <c r="C181"/>
      <c r="D181"/>
      <c r="E181"/>
      <c r="F181"/>
      <c r="G181"/>
      <c r="H181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2.75">
      <c r="A182"/>
      <c r="B182"/>
      <c r="C182"/>
      <c r="D182"/>
      <c r="E182"/>
      <c r="F182"/>
      <c r="G182"/>
      <c r="H182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ht="12.75">
      <c r="A183"/>
      <c r="B183"/>
      <c r="C183"/>
      <c r="D183"/>
      <c r="E183"/>
      <c r="F183"/>
      <c r="G183"/>
      <c r="H183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ht="12.75">
      <c r="A184"/>
      <c r="B184"/>
      <c r="C184"/>
      <c r="D184"/>
      <c r="E184"/>
      <c r="F184"/>
      <c r="G184"/>
      <c r="H184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ht="12.75">
      <c r="A185"/>
      <c r="B185"/>
      <c r="C185"/>
      <c r="D185"/>
      <c r="E185"/>
      <c r="F185"/>
      <c r="G185"/>
      <c r="H18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ht="12.75">
      <c r="A186"/>
      <c r="B186"/>
      <c r="C186"/>
      <c r="D186"/>
      <c r="E186"/>
      <c r="F186"/>
      <c r="G186"/>
      <c r="H186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ht="12.75">
      <c r="A187"/>
      <c r="B187"/>
      <c r="C187"/>
      <c r="D187"/>
      <c r="E187"/>
      <c r="F187"/>
      <c r="G187"/>
      <c r="H187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ht="12.75">
      <c r="A188"/>
      <c r="B188"/>
      <c r="C188"/>
      <c r="D188"/>
      <c r="E188"/>
      <c r="F188"/>
      <c r="G188"/>
      <c r="H188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ht="12.75">
      <c r="A189"/>
      <c r="B189"/>
      <c r="C189"/>
      <c r="D189"/>
      <c r="E189"/>
      <c r="F189"/>
      <c r="G189"/>
      <c r="H189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ht="12.75">
      <c r="A190"/>
      <c r="B190"/>
      <c r="C190"/>
      <c r="D190"/>
      <c r="E190"/>
      <c r="F190"/>
      <c r="G190"/>
      <c r="H190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ht="12.75">
      <c r="A191"/>
      <c r="B191"/>
      <c r="C191"/>
      <c r="D191"/>
      <c r="E191"/>
      <c r="F191"/>
      <c r="G191"/>
      <c r="H191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ht="12.75">
      <c r="A192"/>
      <c r="B192"/>
      <c r="C192"/>
      <c r="D192"/>
      <c r="E192"/>
      <c r="F192"/>
      <c r="G192"/>
      <c r="H192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ht="12.75">
      <c r="A193"/>
      <c r="B193"/>
      <c r="C193"/>
      <c r="D193"/>
      <c r="E193"/>
      <c r="F193"/>
      <c r="G193"/>
      <c r="H193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2.75">
      <c r="A194"/>
      <c r="B194"/>
      <c r="C194"/>
      <c r="D194"/>
      <c r="E194"/>
      <c r="F194"/>
      <c r="G194"/>
      <c r="H194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2.75">
      <c r="A195"/>
      <c r="B195"/>
      <c r="C195"/>
      <c r="D195"/>
      <c r="E195"/>
      <c r="F195"/>
      <c r="G195"/>
      <c r="H19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12.75">
      <c r="A196"/>
      <c r="B196"/>
      <c r="C196"/>
      <c r="D196"/>
      <c r="E196"/>
      <c r="F196"/>
      <c r="G196"/>
      <c r="H196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2.75">
      <c r="A197"/>
      <c r="B197"/>
      <c r="C197"/>
      <c r="D197"/>
      <c r="E197"/>
      <c r="F197"/>
      <c r="G197"/>
      <c r="H197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2.75">
      <c r="A198"/>
      <c r="B198"/>
      <c r="C198"/>
      <c r="D198"/>
      <c r="E198"/>
      <c r="F198"/>
      <c r="G198"/>
      <c r="H198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ht="12.75">
      <c r="A199"/>
      <c r="B199"/>
      <c r="C199"/>
      <c r="D199"/>
      <c r="E199"/>
      <c r="F199"/>
      <c r="G199"/>
      <c r="H199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ht="12.75">
      <c r="A200"/>
      <c r="B200"/>
      <c r="C200"/>
      <c r="D200"/>
      <c r="E200"/>
      <c r="F200"/>
      <c r="G200"/>
      <c r="H200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ht="12.75">
      <c r="A201"/>
      <c r="B201"/>
      <c r="C201"/>
      <c r="D201"/>
      <c r="E201"/>
      <c r="F201"/>
      <c r="G201"/>
      <c r="H201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ht="12.75">
      <c r="A202"/>
      <c r="B202"/>
      <c r="C202"/>
      <c r="D202"/>
      <c r="E202"/>
      <c r="F202"/>
      <c r="G202"/>
      <c r="H202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ht="12.75">
      <c r="A203"/>
      <c r="B203"/>
      <c r="C203"/>
      <c r="D203"/>
      <c r="E203"/>
      <c r="F203"/>
      <c r="G203"/>
      <c r="H203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ht="12.75">
      <c r="A204"/>
      <c r="B204"/>
      <c r="C204"/>
      <c r="D204"/>
      <c r="E204"/>
      <c r="F204"/>
      <c r="G204"/>
      <c r="H204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ht="12.75">
      <c r="A205"/>
      <c r="B205"/>
      <c r="C205"/>
      <c r="D205"/>
      <c r="E205"/>
      <c r="F205"/>
      <c r="G205"/>
      <c r="H20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ht="12.75">
      <c r="A206"/>
      <c r="B206"/>
      <c r="C206"/>
      <c r="D206"/>
      <c r="E206"/>
      <c r="F206"/>
      <c r="G206"/>
      <c r="H206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ht="12.75">
      <c r="A207"/>
      <c r="B207"/>
      <c r="C207"/>
      <c r="D207"/>
      <c r="E207"/>
      <c r="F207"/>
      <c r="G207"/>
      <c r="H207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ht="12.75">
      <c r="A208"/>
      <c r="B208"/>
      <c r="C208"/>
      <c r="D208"/>
      <c r="E208"/>
      <c r="F208"/>
      <c r="G208"/>
      <c r="H208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ht="12.75">
      <c r="A209"/>
      <c r="B209"/>
      <c r="C209"/>
      <c r="D209"/>
      <c r="E209"/>
      <c r="F209"/>
      <c r="G209"/>
      <c r="H209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ht="12.75">
      <c r="A210"/>
      <c r="B210"/>
      <c r="C210"/>
      <c r="D210"/>
      <c r="E210"/>
      <c r="F210"/>
      <c r="G210"/>
      <c r="H210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5" ht="12.75">
      <c r="A211"/>
      <c r="B211"/>
      <c r="C211"/>
      <c r="D211"/>
      <c r="E211"/>
      <c r="F211"/>
      <c r="G211"/>
      <c r="H211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</row>
    <row r="212" spans="1:255" ht="12.75">
      <c r="A212"/>
      <c r="B212"/>
      <c r="C212"/>
      <c r="D212"/>
      <c r="E212"/>
      <c r="F212"/>
      <c r="G212"/>
      <c r="H212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1:255" ht="12.75">
      <c r="A213"/>
      <c r="B213"/>
      <c r="C213"/>
      <c r="D213"/>
      <c r="E213"/>
      <c r="F213"/>
      <c r="G213"/>
      <c r="H213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1:255" ht="12.75">
      <c r="A214"/>
      <c r="B214"/>
      <c r="C214"/>
      <c r="D214"/>
      <c r="E214"/>
      <c r="F214"/>
      <c r="G214"/>
      <c r="H214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1:255" ht="12.75">
      <c r="A215"/>
      <c r="B215"/>
      <c r="C215"/>
      <c r="D215"/>
      <c r="E215"/>
      <c r="F215"/>
      <c r="G215"/>
      <c r="H21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1:255" ht="12.75">
      <c r="A216"/>
      <c r="B216"/>
      <c r="C216"/>
      <c r="D216"/>
      <c r="E216"/>
      <c r="F216"/>
      <c r="G216"/>
      <c r="H216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5" ht="12.75">
      <c r="A217"/>
      <c r="B217"/>
      <c r="C217"/>
      <c r="D217"/>
      <c r="E217"/>
      <c r="F217"/>
      <c r="G217"/>
      <c r="H217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1:255" ht="12.75">
      <c r="A218"/>
      <c r="B218"/>
      <c r="C218"/>
      <c r="D218"/>
      <c r="E218"/>
      <c r="F218"/>
      <c r="G218"/>
      <c r="H218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5" ht="12.75">
      <c r="A219"/>
      <c r="B219"/>
      <c r="C219"/>
      <c r="D219"/>
      <c r="E219"/>
      <c r="F219"/>
      <c r="G219"/>
      <c r="H219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</sheetData>
  <sheetProtection selectLockedCells="1" selectUnlockedCells="1"/>
  <mergeCells count="11">
    <mergeCell ref="A1:H1"/>
    <mergeCell ref="A2:H2"/>
    <mergeCell ref="A155:G155"/>
    <mergeCell ref="A153:E153"/>
    <mergeCell ref="A3:I4"/>
    <mergeCell ref="B13:F13"/>
    <mergeCell ref="A6:I6"/>
    <mergeCell ref="A7:H7"/>
    <mergeCell ref="A8:H8"/>
    <mergeCell ref="B11:F11"/>
    <mergeCell ref="B12:F12"/>
  </mergeCells>
  <printOptions/>
  <pageMargins left="0.7875" right="0.7875" top="0.7875" bottom="0.898611111111111" header="0.5118055555555555" footer="0.7875"/>
  <pageSetup firstPageNumber="1" useFirstPageNumber="1" horizontalDpi="300" verticalDpi="300" orientation="landscape" paperSize="9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Skarbnik</cp:lastModifiedBy>
  <cp:lastPrinted>2017-11-14T03:24:01Z</cp:lastPrinted>
  <dcterms:created xsi:type="dcterms:W3CDTF">2014-07-15T08:40:33Z</dcterms:created>
  <dcterms:modified xsi:type="dcterms:W3CDTF">2017-12-05T09:47:35Z</dcterms:modified>
  <cp:category/>
  <cp:version/>
  <cp:contentType/>
  <cp:contentStatus/>
</cp:coreProperties>
</file>